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rporate\Communication\Presentation Cof\2018\2018 06 30\Chiffres statutaires\New presentation\"/>
    </mc:Choice>
  </mc:AlternateContent>
  <bookViews>
    <workbookView xWindow="0" yWindow="0" windowWidth="23040" windowHeight="9195"/>
  </bookViews>
  <sheets>
    <sheet name="u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car1992">#REF!</definedName>
    <definedName name="_car1993">#REF!</definedName>
    <definedName name="a">[1]Db_Dettes_2001!$B$197:$C$215</definedName>
    <definedName name="ANNEE">#REF!</definedName>
    <definedName name="anneee">'[2]Cofinimmo 1296'!$L$832</definedName>
    <definedName name="AOUT">[3]TRESGEN!#REF!</definedName>
    <definedName name="areaDb">'[4]Area manager'!$A$2:$B$104</definedName>
    <definedName name="AreamanagerDb">'[4]Area manager'!$E$2:$F$11</definedName>
    <definedName name="ay">[1]Db_Dettes_2001!$B$197:$B$215</definedName>
    <definedName name="b">#REF!</definedName>
    <definedName name="BalanceSheetDates">#REF!</definedName>
    <definedName name="base">[5]base!$A$3:$AU$50</definedName>
    <definedName name="ColorNames">#REF!</definedName>
    <definedName name="Conventions">#REF!</definedName>
    <definedName name="cp_date">'[6]22-05-03'!$D$31:$D$80</definedName>
    <definedName name="cp_montant">'[6]21-05-03'!$F$31:$F$82</definedName>
    <definedName name="CPI">#REF!</definedName>
    <definedName name="_xlnm.Criteria">#REF!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Rembours">#REF!</definedName>
    <definedName name="Db_Banques">[7]DB_Dettes_2001!$B$198:$B$216</definedName>
    <definedName name="Db_Categorie">#REF!</definedName>
    <definedName name="Db_dettes">[7]DB_Dettes_2001!$B$198:$C$216</definedName>
    <definedName name="Db_rubrique">#REF!</definedName>
    <definedName name="Db_sequence">'[8]Db index et match'!$D$1:$E$48</definedName>
    <definedName name="descr_immeubleDb">[9]Index!$B$2:$C$105</definedName>
    <definedName name="Dettes_Leopold_Square">#REF!</definedName>
    <definedName name="Dettes_moins_1an">#REF!</definedName>
    <definedName name="Dettes_plus_1an">#REF!</definedName>
    <definedName name="Etaloc">#REF!</definedName>
    <definedName name="euro">'[10]030303 MAIN SHEET'!$C$1</definedName>
    <definedName name="_xlnm.Extract">#REF!</definedName>
    <definedName name="extract.">#REF!</definedName>
    <definedName name="f">#REF!</definedName>
    <definedName name="fe">#REF!</definedName>
    <definedName name="g">'[11]Db index et match'!$A$1:$B$348</definedName>
    <definedName name="h">#REF!</definedName>
    <definedName name="IncomeStatementDates">#REF!</definedName>
    <definedName name="inputform">[12]BICONS0395!#REF!</definedName>
    <definedName name="j">#REF!</definedName>
    <definedName name="k">#REF!</definedName>
    <definedName name="l">#REF!</definedName>
    <definedName name="lastsavedate">#REF!</definedName>
    <definedName name="loyer_budget">'[13]Hypothèses Budget 2008'!$AX$3</definedName>
    <definedName name="loyerxm">'[13]Hypothèses Budget 2008'!$BD$3</definedName>
    <definedName name="m">#REF!</definedName>
    <definedName name="ManagerDb">'[4]Area manager'!$E$2:$E$11</definedName>
    <definedName name="Note_Egmont">'[14]Expertise 30 06 05'!#REF!</definedName>
    <definedName name="o">#REF!</definedName>
    <definedName name="ok">[7]DB_Dettes_2001!$B$198:$B$216</definedName>
    <definedName name="p">'[15]Expertise 30 06 05'!#REF!</definedName>
    <definedName name="_xlnm.Print_Area" localSheetId="0">uk!$A$1:$C$78</definedName>
    <definedName name="print_deux">#REF!</definedName>
    <definedName name="PropertyDb">'[4]Area manager'!$A$2:$A$104</definedName>
    <definedName name="re">#REF!</definedName>
    <definedName name="Reference_comptableDb">[9]Index!$B$2:$B$105</definedName>
    <definedName name="repartition_dettes">#REF!</definedName>
    <definedName name="ReportCreated">FALSE</definedName>
    <definedName name="s">#REF!</definedName>
    <definedName name="SAPBEXhrIndnt" hidden="1">"Wide"</definedName>
    <definedName name="SAPsysID" hidden="1">"708C5W7SBKP804JT78WJ0JNKI"</definedName>
    <definedName name="SAPwbID" hidden="1">"ARS"</definedName>
    <definedName name="sda">'[14]Expertise 30 06 05'!#REF!</definedName>
    <definedName name="sectionNames">#REF!</definedName>
    <definedName name="SoldeQ1_07">'[16]gratuités ex compta'!#REF!</definedName>
    <definedName name="SoldeQ1_08">'[16]gratuités ex compta'!#REF!</definedName>
    <definedName name="SoldeQ1_09">'[16]gratuités ex compta'!#REF!</definedName>
    <definedName name="SoldeQ1_10">'[16]gratuités ex compta'!#REF!</definedName>
    <definedName name="SoldeQ2_07">'[16]gratuités ex compta'!#REF!</definedName>
    <definedName name="SoldeQ2_08">'[16]gratuités ex compta'!#REF!</definedName>
    <definedName name="SoldeQ2_09">'[16]gratuités ex compta'!#REF!</definedName>
    <definedName name="SoldeQ2_10">'[16]gratuités ex compta'!#REF!</definedName>
    <definedName name="soldeQ3_06">'[16]gratuités ex compta'!#REF!</definedName>
    <definedName name="SoldeQ3_07">'[16]gratuités ex compta'!#REF!</definedName>
    <definedName name="SoldeQ3_08">'[16]gratuités ex compta'!#REF!</definedName>
    <definedName name="SoldeQ3_09">'[16]gratuités ex compta'!#REF!</definedName>
    <definedName name="SoldeQ3_10">'[16]gratuités ex compta'!#REF!</definedName>
    <definedName name="SoldeQ4_06">'[16]gratuités ex compta'!#REF!</definedName>
    <definedName name="soldeQ4_07">'[16]gratuités ex compta'!#REF!</definedName>
    <definedName name="SoldeQ4_08">'[16]gratuités ex compta'!#REF!</definedName>
    <definedName name="SoldeQ4_09">'[16]gratuités ex compta'!#REF!</definedName>
    <definedName name="SoldeQ4_10">'[16]gratuités ex compta'!#REF!</definedName>
    <definedName name="t">'[17]Db index et match'!$A$1:$B$353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tal">#REF!</definedName>
    <definedName name="u">#REF!</definedName>
    <definedName name="Units">#REF!</definedName>
    <definedName name="ventilation">#REF!</definedName>
    <definedName name="VENTILATION_PATRIMOINE_STRUCTURE">#REF!</definedName>
    <definedName name="VW_ENK">#REF!</definedName>
    <definedName name="VW_GIK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x">'[15]Expertise 30 06 05'!#REF!</definedName>
    <definedName name="y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1" l="1"/>
  <c r="B77" i="1" s="1"/>
  <c r="B72" i="1"/>
  <c r="B71" i="1"/>
  <c r="B70" i="1"/>
  <c r="B69" i="1"/>
  <c r="B67" i="1"/>
  <c r="B66" i="1"/>
  <c r="B64" i="1"/>
  <c r="B62" i="1"/>
  <c r="B59" i="1"/>
  <c r="B58" i="1"/>
  <c r="B57" i="1"/>
  <c r="B56" i="1"/>
  <c r="B55" i="1"/>
  <c r="B53" i="1"/>
  <c r="B52" i="1"/>
  <c r="B51" i="1"/>
  <c r="B50" i="1"/>
  <c r="B48" i="1"/>
  <c r="B47" i="1"/>
  <c r="B46" i="1"/>
  <c r="C36" i="1"/>
  <c r="B36" i="1"/>
  <c r="C35" i="1"/>
  <c r="C32" i="1" s="1"/>
  <c r="B35" i="1"/>
  <c r="B32" i="1" s="1"/>
  <c r="C29" i="1"/>
  <c r="C26" i="1" s="1"/>
  <c r="B26" i="1"/>
  <c r="B23" i="1"/>
  <c r="B16" i="1" s="1"/>
  <c r="C16" i="1"/>
  <c r="C15" i="1"/>
  <c r="C9" i="1" s="1"/>
  <c r="B9" i="1"/>
  <c r="B24" i="1" l="1"/>
  <c r="B31" i="1"/>
  <c r="B60" i="1"/>
  <c r="B73" i="1"/>
  <c r="C24" i="1"/>
  <c r="C31" i="1"/>
  <c r="C41" i="1" s="1"/>
  <c r="C42" i="1" s="1"/>
  <c r="B49" i="1"/>
  <c r="B54" i="1" s="1"/>
  <c r="B61" i="1" s="1"/>
  <c r="B63" i="1" s="1"/>
  <c r="B68" i="1" s="1"/>
  <c r="B41" i="1"/>
  <c r="B42" i="1" s="1"/>
  <c r="B74" i="1" l="1"/>
  <c r="B78" i="1" s="1"/>
</calcChain>
</file>

<file path=xl/comments1.xml><?xml version="1.0" encoding="utf-8"?>
<comments xmlns="http://schemas.openxmlformats.org/spreadsheetml/2006/main">
  <authors>
    <author>Sorina Ilie</author>
  </authors>
  <commentList>
    <comment ref="B66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</commentList>
</comments>
</file>

<file path=xl/sharedStrings.xml><?xml version="1.0" encoding="utf-8"?>
<sst xmlns="http://schemas.openxmlformats.org/spreadsheetml/2006/main" count="69" uniqueCount="67">
  <si>
    <t>Reserves</t>
  </si>
  <si>
    <t>Provisions</t>
  </si>
  <si>
    <t>Exit tax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</si>
  <si>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</si>
  <si>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</si>
  <si>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</si>
  <si>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</si>
  <si>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</si>
  <si>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</si>
  <si>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</si>
  <si>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</si>
  <si>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</si>
  <si>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</si>
  <si>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</si>
  <si>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</si>
  <si>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</si>
  <si>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</si>
  <si>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</si>
  <si>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</si>
  <si>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</si>
  <si>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</si>
  <si>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</si>
  <si>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Net result of the financial year</t>
  </si>
  <si>
    <t>Liabilities</t>
  </si>
  <si>
    <t>Non-current liabilities</t>
  </si>
  <si>
    <t>Non-current financial debts</t>
  </si>
  <si>
    <t>Other non-current financial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</si>
  <si>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</si>
  <si>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</si>
  <si>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</si>
  <si>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</si>
  <si>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</si>
  <si>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</si>
  <si>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</si>
  <si>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</si>
  <si>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</si>
  <si>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</si>
  <si>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</si>
  <si>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</si>
  <si>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</si>
  <si>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</si>
  <si>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</si>
  <si>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</si>
  <si>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</si>
  <si>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</si>
  <si>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</si>
  <si>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</si>
  <si>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</si>
  <si>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</si>
  <si>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</si>
  <si>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</si>
  <si>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</si>
  <si>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Gains or losses on disposals of other non-financial assets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</si>
  <si>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</si>
  <si>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</si>
  <si>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</si>
  <si>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</si>
  <si>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</si>
  <si>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</si>
  <si>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</si>
  <si>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</si>
  <si>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</si>
  <si>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</si>
  <si>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Taxes</t>
  </si>
  <si>
    <t xml:space="preserve">Net result </t>
  </si>
  <si>
    <t>STATUTORY BALANCE SHEET COFINIMMO SA/NV (x 1,000 EUR)</t>
  </si>
  <si>
    <t>STATUTORY INCOME STATEMET COFINIMMO SA/NV (x 1,000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</si>
</sst>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3" fontId="3" fillId="0" borderId="0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3" fillId="0" borderId="2" xfId="0" applyNumberFormat="1" applyFont="1" applyBorder="1"/>
    <xf numFmtId="0" fontId="4" fillId="0" borderId="3" xfId="0" applyFont="1" applyBorder="1"/>
    <xf numFmtId="3" fontId="4" fillId="0" borderId="4" xfId="0" applyNumberFormat="1" applyFont="1" applyBorder="1"/>
    <xf numFmtId="0" fontId="4" fillId="0" borderId="0" xfId="0" applyFont="1"/>
    <xf numFmtId="0" fontId="3" fillId="0" borderId="3" xfId="0" applyFont="1" applyBorder="1"/>
    <xf numFmtId="3" fontId="3" fillId="0" borderId="4" xfId="0" applyNumberFormat="1" applyFont="1" applyFill="1" applyBorder="1"/>
    <xf numFmtId="3" fontId="3" fillId="0" borderId="4" xfId="0" applyNumberFormat="1" applyFont="1" applyFill="1" applyBorder="1" applyAlignment="1">
      <alignment horizontal="right"/>
    </xf>
    <xf numFmtId="3" fontId="4" fillId="0" borderId="2" xfId="0" applyNumberFormat="1" applyFont="1" applyBorder="1"/>
    <xf numFmtId="3" fontId="4" fillId="0" borderId="0" xfId="0" applyNumberFormat="1" applyFont="1"/>
    <xf numFmtId="3" fontId="3" fillId="0" borderId="0" xfId="0" applyNumberFormat="1" applyFont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3" fillId="0" borderId="3" xfId="0" applyFont="1" applyFill="1" applyBorder="1"/>
    <xf numFmtId="0" fontId="4" fillId="0" borderId="5" xfId="0" applyFont="1" applyFill="1" applyBorder="1"/>
    <xf numFmtId="3" fontId="4" fillId="0" borderId="6" xfId="0" applyNumberFormat="1" applyFont="1" applyFill="1" applyBorder="1"/>
    <xf numFmtId="0" fontId="3" fillId="0" borderId="3" xfId="0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0" fontId="4" fillId="0" borderId="3" xfId="0" applyFont="1" applyFill="1" applyBorder="1"/>
    <xf numFmtId="3" fontId="4" fillId="0" borderId="4" xfId="0" applyNumberFormat="1" applyFont="1" applyFill="1" applyBorder="1"/>
    <xf numFmtId="0" fontId="4" fillId="0" borderId="7" xfId="0" applyFont="1" applyFill="1" applyBorder="1"/>
    <xf numFmtId="3" fontId="4" fillId="0" borderId="2" xfId="0" applyNumberFormat="1" applyFont="1" applyFill="1" applyBorder="1"/>
    <xf numFmtId="14" fontId="4" fillId="0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2213040</xdr:colOff>
      <xdr:row>4</xdr:row>
      <xdr:rowOff>128093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13040" cy="8900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DOCUME~1\JPDHAE~1.COF\LOCALS~1\Temp\JPD_Cor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GBANBP2000\05%20ASSET%20MANAGEMENT\05-03%20ASSET%20PER%20ASSET\ANTWERPEN%20MEIR%20SQUARE%20PLUS\BRE%20CALCULATIONS\030227-01-MSQ%20PLUS-RESID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1\30%2009%2001\G&amp;A\G&amp;A%203009pivottable.x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CO310395\BICONS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8\2.%20Objectif%20Commercialisation%202008%2020%2010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ssinger\2005%2006%2030\Winssinger%2030062005%20(psi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als\Deals%20et%20risque%202006\Winssinger\2005%2006%2030\Winssinger%2030062005%20(psi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f%20f&#233;vrier%2009\Deals\Deals%20et%20risque%202007\2.%20Objectifs%20Commercialisation%202007%20sit%2030%2011%2007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2\31032002\G&amp;A\g&amp;a310302pivottab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inet\AppData\Local\Microsoft\Windows\INetCache\Content.Outlook\D0NWYKYS\Cofinimmo%20SA%20-%2031%20dec%2013%20to%2030%20jun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SHARED\EXFILES\JPDH\1996\CO311296\BILA12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TRESO197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shared\EXFILES\IF\Budget\Projet%20lou&#233;s%20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tz4\EurexiArchives\Rapports\2006\Close%20Brothers%20-%20Gema%20Sant&#233;\02%20-%20Evaluation\Donn&#233;es%20Suren%20-%20acti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2%20dettes%20avril%20mai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TRESOR-F\Cofinimmo\Dettes%201&#176;%20trimestre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2000\30062000\G%20&amp;%20A\CF30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fbxlsrv002\shared\SHARED\EXFILES\Compta\COMPTABI\COFINIMM\1998\300698\ANAMVT103006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 01 02"/>
      <sheetName val="07 01 02"/>
      <sheetName val="08 01 02"/>
      <sheetName val="09 01 02"/>
      <sheetName val="14 01 02"/>
      <sheetName val="15 01 02"/>
      <sheetName val="18 01 02"/>
      <sheetName val="21 01 02"/>
      <sheetName val="24 01 02"/>
      <sheetName val="25 01 02"/>
    </sheetNames>
    <sheetDataSet>
      <sheetData sheetId="0" refreshError="1">
        <row r="197">
          <cell r="B197" t="str">
            <v>Fortis (RO 70) (2)</v>
          </cell>
          <cell r="C197" t="str">
            <v>Dettes +1an</v>
          </cell>
        </row>
        <row r="198">
          <cell r="B198" t="str">
            <v>Fortis (RO 80)</v>
          </cell>
          <cell r="C198" t="str">
            <v>Dettes +1an</v>
          </cell>
        </row>
        <row r="199">
          <cell r="B199" t="str">
            <v>Fortis (RO 70) (1)</v>
          </cell>
          <cell r="C199" t="str">
            <v>Dettes +1an</v>
          </cell>
        </row>
        <row r="200">
          <cell r="B200" t="str">
            <v>Fortis (RO)</v>
          </cell>
          <cell r="C200" t="str">
            <v>Dettes +1an</v>
          </cell>
        </row>
        <row r="201">
          <cell r="B201" t="str">
            <v>Fortis (RO) (LS)</v>
          </cell>
          <cell r="C201" t="str">
            <v>Dettes +1an</v>
          </cell>
        </row>
        <row r="202">
          <cell r="B202" t="str">
            <v>Fortis (RO 75)</v>
          </cell>
          <cell r="C202" t="str">
            <v>Dettes +1an</v>
          </cell>
        </row>
        <row r="203">
          <cell r="B203" t="str">
            <v>BBL (RO 75) (1)</v>
          </cell>
          <cell r="C203" t="str">
            <v>Dettes +1an</v>
          </cell>
        </row>
        <row r="204">
          <cell r="B204" t="str">
            <v>BBL (RO 75) (2)</v>
          </cell>
          <cell r="C204" t="str">
            <v>Dettes +1an</v>
          </cell>
        </row>
        <row r="205">
          <cell r="B205" t="str">
            <v>BBL (RO 90)</v>
          </cell>
          <cell r="C205" t="str">
            <v>Dettes +1an</v>
          </cell>
        </row>
        <row r="206">
          <cell r="B206" t="str">
            <v>KBC (RO 70)</v>
          </cell>
          <cell r="C206" t="str">
            <v>Dettes +1an</v>
          </cell>
        </row>
        <row r="207">
          <cell r="B207" t="str">
            <v>LB Lux (RO 80)</v>
          </cell>
          <cell r="C207" t="str">
            <v>Dettes +1an</v>
          </cell>
        </row>
        <row r="208">
          <cell r="B208" t="str">
            <v>Soc Gen</v>
          </cell>
          <cell r="C208" t="str">
            <v>Dettes +1an</v>
          </cell>
        </row>
        <row r="209">
          <cell r="B209" t="str">
            <v>CP</v>
          </cell>
          <cell r="C209" t="str">
            <v>Dettes -1an</v>
          </cell>
        </row>
        <row r="210">
          <cell r="B210" t="str">
            <v>KBC (SL)</v>
          </cell>
          <cell r="C210" t="str">
            <v>Dettes -1an</v>
          </cell>
        </row>
        <row r="211">
          <cell r="B211" t="str">
            <v>Degroof</v>
          </cell>
          <cell r="C211" t="str">
            <v>Dettes -1an</v>
          </cell>
        </row>
        <row r="212">
          <cell r="B212" t="str">
            <v>Fortis (SL)</v>
          </cell>
          <cell r="C212" t="str">
            <v>Dettes -1an</v>
          </cell>
        </row>
        <row r="213">
          <cell r="B213" t="str">
            <v>Fortis (SL) (LS)</v>
          </cell>
          <cell r="C213" t="str">
            <v>Dettes -1an</v>
          </cell>
        </row>
        <row r="214">
          <cell r="B214" t="str">
            <v>Artesia (SL)</v>
          </cell>
          <cell r="C214" t="str">
            <v>Dettes -1an</v>
          </cell>
        </row>
        <row r="215">
          <cell r="B215" t="str">
            <v>BBL (SL)</v>
          </cell>
          <cell r="C215" t="str">
            <v>Dettes -1an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303 MAIN SHEET"/>
      <sheetName val="030303 Theoretical landvalue"/>
      <sheetName val="030220 Samenvatting"/>
      <sheetName val="030313 Hurranalyse MSQ"/>
      <sheetName val="030304 msq VALUATION BRE"/>
      <sheetName val="030311 msq VALUATION ING"/>
      <sheetName val="030220 IVO Meir 24"/>
      <sheetName val="030220 IVO Meir 26"/>
      <sheetName val="030220 IVO Meir 28-30"/>
      <sheetName val="030220 IVO Jodenstraat"/>
      <sheetName val="DEVIMO summary MSQ"/>
      <sheetName val="DEVIMO MTP 2002-2005"/>
      <sheetName val="030224 AVH EXIT"/>
      <sheetName val="030224 AVH LETTING"/>
      <sheetName val="Huuranalyse total (rough)"/>
      <sheetName val="KHindex"/>
      <sheetName val="OLD EXit data AVH 19-02-2002"/>
      <sheetName val="OLD MDA-oppervlaktes"/>
      <sheetName val="OLD MEIR SQUARE EXP. GROSS RENT"/>
    </sheetNames>
    <sheetDataSet>
      <sheetData sheetId="0">
        <row r="1">
          <cell r="C1">
            <v>40.3399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pivottable"/>
      <sheetName val="base tableau"/>
      <sheetName val="vérif"/>
      <sheetName val="modif BOP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61242000</v>
          </cell>
          <cell r="B35" t="str">
            <v>Charges communes</v>
          </cell>
        </row>
        <row r="36">
          <cell r="A36">
            <v>61260000</v>
          </cell>
          <cell r="B36" t="str">
            <v>Voiture &amp; carburant</v>
          </cell>
        </row>
        <row r="37">
          <cell r="A37">
            <v>61290000</v>
          </cell>
          <cell r="B37" t="str">
            <v>Fourniture de bureau</v>
          </cell>
        </row>
        <row r="38">
          <cell r="A38">
            <v>61300000</v>
          </cell>
          <cell r="B38" t="str">
            <v>Experts autres</v>
          </cell>
        </row>
        <row r="39">
          <cell r="A39">
            <v>61302000</v>
          </cell>
          <cell r="B39" t="str">
            <v>Experts autres</v>
          </cell>
        </row>
        <row r="40">
          <cell r="A40">
            <v>61303000</v>
          </cell>
          <cell r="B40" t="str">
            <v>Experts autres</v>
          </cell>
        </row>
        <row r="41">
          <cell r="A41">
            <v>61309000</v>
          </cell>
          <cell r="B41" t="str">
            <v>Experts autres</v>
          </cell>
        </row>
        <row r="42">
          <cell r="A42">
            <v>61310000</v>
          </cell>
          <cell r="B42" t="str">
            <v>Avocats</v>
          </cell>
        </row>
        <row r="43">
          <cell r="A43">
            <v>61310100</v>
          </cell>
          <cell r="B43" t="str">
            <v>Avocats fusion/apports</v>
          </cell>
        </row>
        <row r="44">
          <cell r="A44">
            <v>61311000</v>
          </cell>
          <cell r="B44" t="str">
            <v>Experts autres</v>
          </cell>
        </row>
        <row r="45">
          <cell r="A45">
            <v>61311400</v>
          </cell>
          <cell r="B45" t="str">
            <v>Experts évaluation</v>
          </cell>
        </row>
        <row r="46">
          <cell r="A46">
            <v>61311500</v>
          </cell>
          <cell r="B46" t="str">
            <v>Experts autres</v>
          </cell>
        </row>
        <row r="47">
          <cell r="A47">
            <v>61311600</v>
          </cell>
          <cell r="B47" t="str">
            <v>Experts fusion/apports</v>
          </cell>
        </row>
        <row r="48">
          <cell r="A48">
            <v>61312000</v>
          </cell>
          <cell r="B48" t="str">
            <v>Réviseurs</v>
          </cell>
        </row>
        <row r="49">
          <cell r="A49">
            <v>61312100</v>
          </cell>
          <cell r="B49" t="str">
            <v>Réviseurs fusion/apports</v>
          </cell>
        </row>
        <row r="50">
          <cell r="A50">
            <v>61313000</v>
          </cell>
          <cell r="B50" t="str">
            <v>Fiscalistes</v>
          </cell>
        </row>
        <row r="51">
          <cell r="A51">
            <v>61313100</v>
          </cell>
          <cell r="B51" t="str">
            <v>Fiscalistes fusion/apports</v>
          </cell>
        </row>
        <row r="52">
          <cell r="A52">
            <v>61314000</v>
          </cell>
          <cell r="B52" t="str">
            <v>Experts autres</v>
          </cell>
        </row>
        <row r="53">
          <cell r="A53">
            <v>61315000</v>
          </cell>
          <cell r="B53" t="str">
            <v>Traducteurs</v>
          </cell>
        </row>
        <row r="54">
          <cell r="A54">
            <v>61316000</v>
          </cell>
          <cell r="B54" t="str">
            <v>Notaires</v>
          </cell>
        </row>
        <row r="55">
          <cell r="A55">
            <v>61316100</v>
          </cell>
          <cell r="B55" t="str">
            <v>Notaires fusion/apports</v>
          </cell>
        </row>
        <row r="56">
          <cell r="A56">
            <v>61317000</v>
          </cell>
          <cell r="B56" t="str">
            <v>IT support technique</v>
          </cell>
        </row>
        <row r="57">
          <cell r="A57">
            <v>61319000</v>
          </cell>
          <cell r="B57" t="str">
            <v>Experts autres</v>
          </cell>
        </row>
        <row r="58">
          <cell r="A58">
            <v>61319900</v>
          </cell>
          <cell r="B58" t="str">
            <v>Experts fusion/apports</v>
          </cell>
        </row>
        <row r="59">
          <cell r="A59">
            <v>61320000</v>
          </cell>
          <cell r="B59" t="str">
            <v>Cotisations professionnelles</v>
          </cell>
        </row>
        <row r="60">
          <cell r="A60">
            <v>61321000</v>
          </cell>
          <cell r="B60" t="str">
            <v>Avocats</v>
          </cell>
        </row>
        <row r="61">
          <cell r="A61">
            <v>61322000</v>
          </cell>
          <cell r="B61" t="str">
            <v>Experts autres</v>
          </cell>
        </row>
        <row r="62">
          <cell r="A62">
            <v>61324000</v>
          </cell>
          <cell r="B62" t="str">
            <v>Réviseurs</v>
          </cell>
        </row>
        <row r="63">
          <cell r="A63">
            <v>61325000</v>
          </cell>
          <cell r="B63" t="str">
            <v>Publications légales</v>
          </cell>
        </row>
        <row r="64">
          <cell r="A64">
            <v>61326000</v>
          </cell>
          <cell r="B64" t="str">
            <v>Rapport annuel et semestriel</v>
          </cell>
        </row>
        <row r="65">
          <cell r="A65">
            <v>61329000</v>
          </cell>
          <cell r="B65" t="str">
            <v>Charges communes</v>
          </cell>
        </row>
        <row r="66">
          <cell r="A66">
            <v>61330000</v>
          </cell>
          <cell r="B66" t="str">
            <v>Missions et réception</v>
          </cell>
        </row>
        <row r="67">
          <cell r="A67">
            <v>61340000</v>
          </cell>
          <cell r="B67" t="str">
            <v>Personnel intérimaire</v>
          </cell>
        </row>
        <row r="68">
          <cell r="A68">
            <v>61341000</v>
          </cell>
          <cell r="B68" t="str">
            <v>secrétariat social</v>
          </cell>
        </row>
        <row r="69">
          <cell r="A69">
            <v>61342000</v>
          </cell>
          <cell r="B69" t="str">
            <v>Personnel intérimaire</v>
          </cell>
        </row>
        <row r="70">
          <cell r="A70">
            <v>61343000</v>
          </cell>
          <cell r="B70" t="str">
            <v>Honoraires de gérance</v>
          </cell>
        </row>
        <row r="71">
          <cell r="A71">
            <v>61360000</v>
          </cell>
          <cell r="B71" t="str">
            <v>Experts autres</v>
          </cell>
        </row>
        <row r="72">
          <cell r="A72">
            <v>61380000</v>
          </cell>
          <cell r="B72" t="str">
            <v>Annonces et publicités</v>
          </cell>
        </row>
        <row r="73">
          <cell r="A73">
            <v>61381000</v>
          </cell>
          <cell r="B73" t="str">
            <v>Augmentation de capital</v>
          </cell>
        </row>
        <row r="74">
          <cell r="A74">
            <v>61381100</v>
          </cell>
          <cell r="B74" t="str">
            <v>Experts fusion/apports</v>
          </cell>
        </row>
        <row r="75">
          <cell r="A75">
            <v>61382000</v>
          </cell>
          <cell r="B75" t="str">
            <v>Missions et réception</v>
          </cell>
        </row>
        <row r="76">
          <cell r="A76">
            <v>61383000</v>
          </cell>
          <cell r="B76" t="str">
            <v>Documentation</v>
          </cell>
        </row>
        <row r="77">
          <cell r="A77">
            <v>61384000</v>
          </cell>
          <cell r="B77" t="str">
            <v>Congrès et séminaires, Formation</v>
          </cell>
        </row>
        <row r="78">
          <cell r="A78">
            <v>61385000</v>
          </cell>
          <cell r="B78" t="str">
            <v>Congrès et séminaires, Formation</v>
          </cell>
        </row>
        <row r="79">
          <cell r="A79">
            <v>61386000</v>
          </cell>
          <cell r="B79" t="str">
            <v>Annonces et publicités</v>
          </cell>
        </row>
        <row r="80">
          <cell r="A80">
            <v>61440000</v>
          </cell>
          <cell r="B80" t="str">
            <v>Assurances</v>
          </cell>
        </row>
        <row r="81">
          <cell r="A81">
            <v>61441000</v>
          </cell>
          <cell r="B81" t="str">
            <v>Assurances</v>
          </cell>
        </row>
        <row r="82">
          <cell r="A82">
            <v>61442000</v>
          </cell>
          <cell r="B82" t="str">
            <v>Assurances</v>
          </cell>
        </row>
        <row r="83">
          <cell r="A83">
            <v>61443000</v>
          </cell>
          <cell r="B83" t="str">
            <v>Assurances</v>
          </cell>
        </row>
        <row r="84">
          <cell r="A84">
            <v>61444000</v>
          </cell>
          <cell r="B84" t="str">
            <v>Assurances</v>
          </cell>
        </row>
        <row r="85">
          <cell r="A85">
            <v>61445000</v>
          </cell>
          <cell r="B85" t="str">
            <v>Assurances</v>
          </cell>
        </row>
        <row r="86">
          <cell r="A86">
            <v>61446000</v>
          </cell>
          <cell r="B86" t="str">
            <v>Assurances</v>
          </cell>
        </row>
        <row r="87">
          <cell r="A87">
            <v>61449000</v>
          </cell>
          <cell r="B87" t="str">
            <v>Assurances</v>
          </cell>
        </row>
        <row r="88">
          <cell r="A88">
            <v>61510000</v>
          </cell>
          <cell r="B88" t="str">
            <v>Missions et réception</v>
          </cell>
        </row>
        <row r="89">
          <cell r="A89">
            <v>61511000</v>
          </cell>
          <cell r="B89" t="str">
            <v>Missions et réception</v>
          </cell>
        </row>
        <row r="90">
          <cell r="A90">
            <v>61800000</v>
          </cell>
          <cell r="B90" t="str">
            <v>salaires + ass.groupe</v>
          </cell>
        </row>
        <row r="91">
          <cell r="A91">
            <v>61801000</v>
          </cell>
          <cell r="B91" t="str">
            <v>salaires + ass.groupe</v>
          </cell>
        </row>
        <row r="92">
          <cell r="A92">
            <v>61802000</v>
          </cell>
          <cell r="B92" t="str">
            <v>salaires + ass.groupe</v>
          </cell>
        </row>
        <row r="93">
          <cell r="A93">
            <v>61820000</v>
          </cell>
          <cell r="B93" t="str">
            <v>salaires + ass.groupe</v>
          </cell>
        </row>
        <row r="94">
          <cell r="A94">
            <v>61846000</v>
          </cell>
          <cell r="B94" t="str">
            <v>salaires + ass.groupe</v>
          </cell>
        </row>
        <row r="95">
          <cell r="A95">
            <v>62000000</v>
          </cell>
          <cell r="B95" t="str">
            <v>salaires + ass.groupe</v>
          </cell>
        </row>
        <row r="96">
          <cell r="A96">
            <v>62001000</v>
          </cell>
          <cell r="B96" t="str">
            <v>salaires + ass.groupe</v>
          </cell>
        </row>
        <row r="97">
          <cell r="A97">
            <v>62020000</v>
          </cell>
          <cell r="B97" t="str">
            <v>salaires + ass.groupe</v>
          </cell>
        </row>
        <row r="98">
          <cell r="A98">
            <v>62030000</v>
          </cell>
          <cell r="B98" t="str">
            <v>salaires + ass.groupe</v>
          </cell>
        </row>
        <row r="99">
          <cell r="A99">
            <v>62040000</v>
          </cell>
          <cell r="B99" t="str">
            <v>salaires + ass.groupe</v>
          </cell>
        </row>
        <row r="100">
          <cell r="A100">
            <v>62100000</v>
          </cell>
          <cell r="B100" t="str">
            <v>salaires + ass.groupe</v>
          </cell>
        </row>
        <row r="101">
          <cell r="A101">
            <v>62130000</v>
          </cell>
          <cell r="B101" t="str">
            <v>salaires + ass.groupe</v>
          </cell>
        </row>
        <row r="102">
          <cell r="A102">
            <v>62210000</v>
          </cell>
          <cell r="B102" t="str">
            <v>salaires + ass.groupe</v>
          </cell>
        </row>
        <row r="103">
          <cell r="A103">
            <v>62220000</v>
          </cell>
          <cell r="B103" t="str">
            <v>salaires + ass.groupe</v>
          </cell>
        </row>
        <row r="104">
          <cell r="A104">
            <v>62300000</v>
          </cell>
          <cell r="B104" t="str">
            <v>salaires + ass.groupe</v>
          </cell>
        </row>
        <row r="105">
          <cell r="A105">
            <v>62328000</v>
          </cell>
          <cell r="B105" t="str">
            <v>salaires + ass.groupe</v>
          </cell>
        </row>
        <row r="106">
          <cell r="A106">
            <v>62329000</v>
          </cell>
          <cell r="B106" t="str">
            <v>salaires + ass.groupe</v>
          </cell>
        </row>
        <row r="107">
          <cell r="A107">
            <v>62329500</v>
          </cell>
          <cell r="B107" t="str">
            <v>salaires + ass.groupe</v>
          </cell>
        </row>
        <row r="108">
          <cell r="A108">
            <v>62331000</v>
          </cell>
          <cell r="B108" t="str">
            <v>salaires + ass.groupe</v>
          </cell>
        </row>
        <row r="109">
          <cell r="A109">
            <v>62332000</v>
          </cell>
          <cell r="B109" t="str">
            <v>salaires + ass.groupe</v>
          </cell>
        </row>
        <row r="110">
          <cell r="A110">
            <v>62337000</v>
          </cell>
          <cell r="B110" t="str">
            <v>salaires + ass.groupe</v>
          </cell>
        </row>
        <row r="111">
          <cell r="A111">
            <v>62341000</v>
          </cell>
          <cell r="B111" t="str">
            <v>salaires + ass.groupe</v>
          </cell>
        </row>
        <row r="112">
          <cell r="A112">
            <v>62342000</v>
          </cell>
          <cell r="B112" t="str">
            <v>salaires + ass.groupe</v>
          </cell>
        </row>
        <row r="113">
          <cell r="A113">
            <v>62342100</v>
          </cell>
          <cell r="B113" t="str">
            <v>salaires + ass.groupe</v>
          </cell>
        </row>
        <row r="114">
          <cell r="A114">
            <v>62343000</v>
          </cell>
          <cell r="B114" t="str">
            <v>salaires + ass.groupe</v>
          </cell>
        </row>
        <row r="115">
          <cell r="A115">
            <v>62344000</v>
          </cell>
          <cell r="B115" t="str">
            <v>salaires + ass.groupe</v>
          </cell>
        </row>
        <row r="116">
          <cell r="A116">
            <v>62345000</v>
          </cell>
          <cell r="B116" t="str">
            <v>salaires + ass.groupe</v>
          </cell>
        </row>
        <row r="117">
          <cell r="A117">
            <v>62346000</v>
          </cell>
          <cell r="B117" t="str">
            <v>recrutement</v>
          </cell>
        </row>
        <row r="118">
          <cell r="A118">
            <v>63000000</v>
          </cell>
          <cell r="B118" t="str">
            <v>Amortissements</v>
          </cell>
        </row>
        <row r="119">
          <cell r="A119">
            <v>63010000</v>
          </cell>
          <cell r="B119" t="str">
            <v>Amortissements</v>
          </cell>
        </row>
        <row r="120">
          <cell r="A120">
            <v>63012000</v>
          </cell>
          <cell r="B120" t="str">
            <v>Amortissements</v>
          </cell>
        </row>
        <row r="121">
          <cell r="A121">
            <v>63020000</v>
          </cell>
          <cell r="B121" t="str">
            <v>Amortissements</v>
          </cell>
        </row>
        <row r="122">
          <cell r="A122">
            <v>63029900</v>
          </cell>
          <cell r="B122" t="str">
            <v>Amortissements</v>
          </cell>
        </row>
        <row r="123">
          <cell r="A123">
            <v>63030000</v>
          </cell>
          <cell r="B123" t="str">
            <v>Amortissements</v>
          </cell>
        </row>
        <row r="124">
          <cell r="A124">
            <v>63600000</v>
          </cell>
          <cell r="B124" t="str">
            <v>Amortissements</v>
          </cell>
        </row>
        <row r="125">
          <cell r="A125">
            <v>63610000</v>
          </cell>
          <cell r="B125" t="str">
            <v>Amortissements</v>
          </cell>
        </row>
        <row r="126">
          <cell r="A126">
            <v>64000000</v>
          </cell>
          <cell r="B126" t="str">
            <v>Voiture &amp; carburant</v>
          </cell>
        </row>
        <row r="127">
          <cell r="A127">
            <v>64000100</v>
          </cell>
          <cell r="B127" t="str">
            <v>Voiture &amp; carburant</v>
          </cell>
        </row>
        <row r="128">
          <cell r="A128">
            <v>64000200</v>
          </cell>
          <cell r="B128" t="str">
            <v>Voiture &amp; carburant</v>
          </cell>
        </row>
        <row r="129">
          <cell r="A129">
            <v>64010000</v>
          </cell>
          <cell r="B129" t="str">
            <v>Taxe régionale</v>
          </cell>
        </row>
        <row r="130">
          <cell r="A130">
            <v>64010100</v>
          </cell>
        </row>
        <row r="131">
          <cell r="A131">
            <v>64011000</v>
          </cell>
          <cell r="B131" t="str">
            <v>Taxe régionale</v>
          </cell>
        </row>
        <row r="132">
          <cell r="A132">
            <v>64013000</v>
          </cell>
          <cell r="B132" t="str">
            <v>Voiture &amp; carburant</v>
          </cell>
        </row>
        <row r="133">
          <cell r="A133">
            <v>64020000</v>
          </cell>
          <cell r="B133" t="str">
            <v>Taxe OPC</v>
          </cell>
        </row>
        <row r="134">
          <cell r="A134">
            <v>64030000</v>
          </cell>
          <cell r="B134" t="str">
            <v>Redevance CBF</v>
          </cell>
        </row>
        <row r="135">
          <cell r="A135">
            <v>64040000</v>
          </cell>
          <cell r="B135" t="str">
            <v>Redevance banque dépositaire</v>
          </cell>
        </row>
        <row r="136">
          <cell r="A136">
            <v>64050000</v>
          </cell>
          <cell r="B136" t="str">
            <v>Redevance ABOPC</v>
          </cell>
        </row>
        <row r="137">
          <cell r="A137">
            <v>64070000</v>
          </cell>
          <cell r="B137" t="str">
            <v>Taxe régionale</v>
          </cell>
        </row>
        <row r="138">
          <cell r="A138">
            <v>64070100</v>
          </cell>
        </row>
        <row r="139">
          <cell r="A139">
            <v>64071000</v>
          </cell>
          <cell r="B139" t="str">
            <v>Taxe régionale</v>
          </cell>
        </row>
        <row r="140">
          <cell r="A140">
            <v>64075000</v>
          </cell>
          <cell r="B140" t="str">
            <v>Taxe régionale</v>
          </cell>
        </row>
        <row r="141">
          <cell r="A141">
            <v>64076000</v>
          </cell>
          <cell r="B141" t="str">
            <v>Taxes diverses</v>
          </cell>
        </row>
        <row r="142">
          <cell r="A142">
            <v>64077000</v>
          </cell>
          <cell r="B142" t="str">
            <v>Taxes diverses</v>
          </cell>
        </row>
        <row r="143">
          <cell r="A143">
            <v>64078000</v>
          </cell>
          <cell r="B143" t="str">
            <v>Taxes diverses</v>
          </cell>
        </row>
        <row r="144">
          <cell r="A144">
            <v>64079000</v>
          </cell>
          <cell r="B144" t="str">
            <v>Taxes diverses</v>
          </cell>
        </row>
        <row r="145">
          <cell r="A145">
            <v>64080000</v>
          </cell>
          <cell r="B145" t="str">
            <v>Taxes diverses</v>
          </cell>
        </row>
        <row r="146">
          <cell r="A146">
            <v>64710000</v>
          </cell>
          <cell r="B146" t="str">
            <v>Redevance sociétés cotées</v>
          </cell>
        </row>
        <row r="147">
          <cell r="A147">
            <v>64900000</v>
          </cell>
          <cell r="B147" t="str">
            <v>Charges communes</v>
          </cell>
        </row>
        <row r="148">
          <cell r="A148">
            <v>64920000</v>
          </cell>
          <cell r="B148" t="str">
            <v>Charges communes</v>
          </cell>
        </row>
        <row r="149">
          <cell r="A149">
            <v>65000000</v>
          </cell>
          <cell r="B149" t="str">
            <v>Charges financières</v>
          </cell>
        </row>
        <row r="150">
          <cell r="A150">
            <v>65000100</v>
          </cell>
          <cell r="B150" t="str">
            <v>Charges financières</v>
          </cell>
        </row>
        <row r="151">
          <cell r="A151">
            <v>65000200</v>
          </cell>
          <cell r="B151" t="str">
            <v>Charges financières</v>
          </cell>
        </row>
        <row r="152">
          <cell r="A152">
            <v>65000300</v>
          </cell>
          <cell r="B152" t="str">
            <v>Charges financières</v>
          </cell>
        </row>
        <row r="153">
          <cell r="A153">
            <v>65000400</v>
          </cell>
          <cell r="B153" t="str">
            <v>Charges financières</v>
          </cell>
        </row>
        <row r="154">
          <cell r="A154">
            <v>65000500</v>
          </cell>
          <cell r="B154" t="str">
            <v>Charges financières</v>
          </cell>
        </row>
        <row r="155">
          <cell r="A155">
            <v>65000600</v>
          </cell>
          <cell r="B155" t="str">
            <v>Charges financières</v>
          </cell>
        </row>
        <row r="156">
          <cell r="A156">
            <v>65000700</v>
          </cell>
          <cell r="B156" t="str">
            <v>Charges financières</v>
          </cell>
        </row>
        <row r="157">
          <cell r="A157">
            <v>65000800</v>
          </cell>
          <cell r="B157" t="str">
            <v>Charges financières</v>
          </cell>
        </row>
        <row r="158">
          <cell r="A158">
            <v>65000900</v>
          </cell>
          <cell r="B158" t="str">
            <v>Charges financières</v>
          </cell>
        </row>
        <row r="159">
          <cell r="A159">
            <v>65001000</v>
          </cell>
          <cell r="B159" t="str">
            <v>Charges financières</v>
          </cell>
        </row>
        <row r="160">
          <cell r="A160">
            <v>65001100</v>
          </cell>
          <cell r="B160" t="str">
            <v>Charges financières</v>
          </cell>
        </row>
        <row r="161">
          <cell r="A161">
            <v>65001200</v>
          </cell>
          <cell r="B161" t="str">
            <v>Charges financières</v>
          </cell>
        </row>
        <row r="162">
          <cell r="A162">
            <v>65001300</v>
          </cell>
          <cell r="B162" t="str">
            <v>Charges financières</v>
          </cell>
        </row>
        <row r="163">
          <cell r="A163">
            <v>65001400</v>
          </cell>
          <cell r="B163" t="str">
            <v>Charges financières</v>
          </cell>
        </row>
        <row r="164">
          <cell r="A164">
            <v>65005000</v>
          </cell>
          <cell r="B164" t="str">
            <v>Charges financières</v>
          </cell>
        </row>
        <row r="165">
          <cell r="A165">
            <v>65010000</v>
          </cell>
          <cell r="B165" t="str">
            <v>Charges financières</v>
          </cell>
        </row>
        <row r="166">
          <cell r="A166">
            <v>65010100</v>
          </cell>
          <cell r="B166" t="str">
            <v>Charges financières</v>
          </cell>
        </row>
        <row r="167">
          <cell r="A167">
            <v>65010200</v>
          </cell>
          <cell r="B167" t="str">
            <v>Charges financières</v>
          </cell>
        </row>
        <row r="168">
          <cell r="A168">
            <v>65010300</v>
          </cell>
          <cell r="B168" t="str">
            <v>Charges financières</v>
          </cell>
        </row>
        <row r="169">
          <cell r="A169">
            <v>65010400</v>
          </cell>
          <cell r="B169" t="str">
            <v>Charges financières</v>
          </cell>
        </row>
        <row r="170">
          <cell r="A170">
            <v>65010500</v>
          </cell>
          <cell r="B170" t="str">
            <v>Charges financières</v>
          </cell>
        </row>
        <row r="171">
          <cell r="A171">
            <v>65010600</v>
          </cell>
          <cell r="B171" t="str">
            <v>Charges financières</v>
          </cell>
        </row>
        <row r="172">
          <cell r="A172">
            <v>65010700</v>
          </cell>
          <cell r="B172" t="str">
            <v>Charges financières</v>
          </cell>
        </row>
        <row r="173">
          <cell r="A173">
            <v>65010800</v>
          </cell>
          <cell r="B173" t="str">
            <v>Charges financières</v>
          </cell>
        </row>
        <row r="174">
          <cell r="A174">
            <v>65011200</v>
          </cell>
          <cell r="B174" t="str">
            <v>Charges financières</v>
          </cell>
        </row>
        <row r="175">
          <cell r="A175">
            <v>65011300</v>
          </cell>
          <cell r="B175" t="str">
            <v>Charges financières</v>
          </cell>
        </row>
        <row r="176">
          <cell r="A176">
            <v>65020000</v>
          </cell>
          <cell r="B176" t="str">
            <v>Charges financières</v>
          </cell>
        </row>
        <row r="177">
          <cell r="A177">
            <v>65021000</v>
          </cell>
          <cell r="B177" t="str">
            <v>Charges financières</v>
          </cell>
        </row>
        <row r="178">
          <cell r="A178">
            <v>65022000</v>
          </cell>
          <cell r="B178" t="str">
            <v>Charges financières</v>
          </cell>
        </row>
        <row r="179">
          <cell r="A179">
            <v>65025100</v>
          </cell>
          <cell r="B179" t="str">
            <v>Charges financières</v>
          </cell>
        </row>
        <row r="180">
          <cell r="A180">
            <v>65030000</v>
          </cell>
          <cell r="B180" t="str">
            <v>Charges financières</v>
          </cell>
        </row>
        <row r="181">
          <cell r="A181">
            <v>65030100</v>
          </cell>
          <cell r="B181" t="str">
            <v>Charges financières</v>
          </cell>
        </row>
        <row r="182">
          <cell r="A182">
            <v>65030200</v>
          </cell>
          <cell r="B182" t="str">
            <v>Charges financières</v>
          </cell>
        </row>
        <row r="183">
          <cell r="A183">
            <v>65031000</v>
          </cell>
          <cell r="B183" t="str">
            <v>Charges financières</v>
          </cell>
        </row>
        <row r="184">
          <cell r="A184">
            <v>65031100</v>
          </cell>
          <cell r="B184" t="str">
            <v>Charges financières</v>
          </cell>
        </row>
        <row r="185">
          <cell r="A185">
            <v>65031200</v>
          </cell>
          <cell r="B185" t="str">
            <v>Charges financières</v>
          </cell>
        </row>
        <row r="186">
          <cell r="A186">
            <v>65032000</v>
          </cell>
          <cell r="B186" t="str">
            <v>Charges financières</v>
          </cell>
        </row>
        <row r="187">
          <cell r="A187">
            <v>65032100</v>
          </cell>
          <cell r="B187" t="str">
            <v>Charges financières</v>
          </cell>
        </row>
        <row r="188">
          <cell r="A188">
            <v>65033000</v>
          </cell>
          <cell r="B188" t="str">
            <v>Charges financières</v>
          </cell>
        </row>
        <row r="189">
          <cell r="A189">
            <v>65033100</v>
          </cell>
          <cell r="B189" t="str">
            <v>Charges financières</v>
          </cell>
        </row>
        <row r="190">
          <cell r="A190">
            <v>65033200</v>
          </cell>
          <cell r="B190" t="str">
            <v>Charges financières</v>
          </cell>
        </row>
        <row r="191">
          <cell r="A191">
            <v>65033300</v>
          </cell>
          <cell r="B191" t="str">
            <v>Charges financières</v>
          </cell>
        </row>
        <row r="192">
          <cell r="A192">
            <v>65033400</v>
          </cell>
          <cell r="B192" t="str">
            <v>Charges financières</v>
          </cell>
        </row>
        <row r="193">
          <cell r="A193">
            <v>65034000</v>
          </cell>
          <cell r="B193" t="str">
            <v>Charges financières</v>
          </cell>
        </row>
        <row r="194">
          <cell r="A194">
            <v>65035000</v>
          </cell>
          <cell r="B194" t="str">
            <v>Charges financières</v>
          </cell>
        </row>
        <row r="195">
          <cell r="A195">
            <v>65036000</v>
          </cell>
          <cell r="B195" t="str">
            <v>Charges financières</v>
          </cell>
        </row>
        <row r="196">
          <cell r="A196">
            <v>65036100</v>
          </cell>
          <cell r="B196" t="str">
            <v>Charges financières</v>
          </cell>
        </row>
        <row r="197">
          <cell r="A197">
            <v>65036200</v>
          </cell>
          <cell r="B197" t="str">
            <v>Charges financières</v>
          </cell>
        </row>
        <row r="198">
          <cell r="A198">
            <v>65036300</v>
          </cell>
          <cell r="B198" t="str">
            <v>Charges financières</v>
          </cell>
        </row>
        <row r="199">
          <cell r="A199">
            <v>65036400</v>
          </cell>
          <cell r="B199" t="str">
            <v>Charges financières</v>
          </cell>
        </row>
        <row r="200">
          <cell r="A200">
            <v>65036500</v>
          </cell>
          <cell r="B200" t="str">
            <v>Charges financières</v>
          </cell>
        </row>
        <row r="201">
          <cell r="A201">
            <v>65037000</v>
          </cell>
          <cell r="B201" t="str">
            <v>Charges financières</v>
          </cell>
        </row>
        <row r="202">
          <cell r="A202">
            <v>65037100</v>
          </cell>
          <cell r="B202" t="str">
            <v>Charges financières</v>
          </cell>
        </row>
        <row r="203">
          <cell r="A203">
            <v>65037200</v>
          </cell>
          <cell r="B203" t="str">
            <v>Charges financières</v>
          </cell>
        </row>
        <row r="204">
          <cell r="A204">
            <v>65037300</v>
          </cell>
          <cell r="B204" t="str">
            <v>Charges financières</v>
          </cell>
        </row>
        <row r="205">
          <cell r="A205">
            <v>65040000</v>
          </cell>
          <cell r="B205" t="str">
            <v>Charges financières</v>
          </cell>
        </row>
        <row r="206">
          <cell r="A206">
            <v>65050000</v>
          </cell>
          <cell r="B206" t="str">
            <v>Charges financières</v>
          </cell>
        </row>
        <row r="207">
          <cell r="A207">
            <v>65050100</v>
          </cell>
          <cell r="B207" t="str">
            <v>Charges financières</v>
          </cell>
        </row>
        <row r="208">
          <cell r="A208">
            <v>65050200</v>
          </cell>
          <cell r="B208" t="str">
            <v>Charges financières</v>
          </cell>
        </row>
        <row r="209">
          <cell r="A209">
            <v>65050300</v>
          </cell>
          <cell r="B209" t="str">
            <v>Charges financières</v>
          </cell>
        </row>
        <row r="210">
          <cell r="A210">
            <v>65057000</v>
          </cell>
          <cell r="B210" t="str">
            <v>Charges financières</v>
          </cell>
        </row>
        <row r="211">
          <cell r="A211">
            <v>65057100</v>
          </cell>
          <cell r="B211" t="str">
            <v>Charges financières</v>
          </cell>
        </row>
        <row r="212">
          <cell r="A212">
            <v>65057200</v>
          </cell>
          <cell r="B212" t="str">
            <v>Charges financières</v>
          </cell>
        </row>
        <row r="213">
          <cell r="A213">
            <v>65057300</v>
          </cell>
          <cell r="B213" t="str">
            <v>Charges financières</v>
          </cell>
        </row>
        <row r="214">
          <cell r="A214">
            <v>65057400</v>
          </cell>
          <cell r="B214" t="str">
            <v>Charges financières</v>
          </cell>
        </row>
        <row r="215">
          <cell r="A215">
            <v>65058000</v>
          </cell>
          <cell r="B215" t="str">
            <v>Charges financières</v>
          </cell>
        </row>
        <row r="216">
          <cell r="A216">
            <v>65058100</v>
          </cell>
          <cell r="B216" t="str">
            <v>Charges financières</v>
          </cell>
        </row>
        <row r="217">
          <cell r="A217">
            <v>65058200</v>
          </cell>
          <cell r="B217" t="str">
            <v>Charges financières</v>
          </cell>
        </row>
        <row r="218">
          <cell r="A218">
            <v>65059900</v>
          </cell>
          <cell r="B218" t="str">
            <v>Charges financières</v>
          </cell>
        </row>
        <row r="219">
          <cell r="A219">
            <v>65090000</v>
          </cell>
          <cell r="B219" t="str">
            <v>Charges financières</v>
          </cell>
        </row>
        <row r="220">
          <cell r="A220">
            <v>65090500</v>
          </cell>
          <cell r="B220" t="str">
            <v>Charges financières</v>
          </cell>
        </row>
        <row r="221">
          <cell r="A221">
            <v>65090700</v>
          </cell>
          <cell r="B221" t="str">
            <v>Charges financières</v>
          </cell>
        </row>
        <row r="222">
          <cell r="A222">
            <v>65090800</v>
          </cell>
          <cell r="B222" t="str">
            <v>Charges financières</v>
          </cell>
        </row>
        <row r="223">
          <cell r="A223">
            <v>65099000</v>
          </cell>
          <cell r="B223" t="str">
            <v>Charges financières</v>
          </cell>
        </row>
        <row r="224">
          <cell r="A224">
            <v>65100100</v>
          </cell>
          <cell r="B224" t="str">
            <v>Charges financières</v>
          </cell>
        </row>
        <row r="225">
          <cell r="A225">
            <v>65110000</v>
          </cell>
          <cell r="B225" t="str">
            <v>Charges financières</v>
          </cell>
        </row>
        <row r="226">
          <cell r="A226">
            <v>65200000</v>
          </cell>
          <cell r="B226" t="str">
            <v>Charges financières</v>
          </cell>
        </row>
        <row r="227">
          <cell r="A227">
            <v>65300000</v>
          </cell>
          <cell r="B227" t="str">
            <v>Charges financières</v>
          </cell>
        </row>
        <row r="228">
          <cell r="A228">
            <v>65331000</v>
          </cell>
          <cell r="B228" t="str">
            <v>Charges financières</v>
          </cell>
        </row>
        <row r="229">
          <cell r="A229">
            <v>65334000</v>
          </cell>
          <cell r="B229" t="str">
            <v>Charges financières</v>
          </cell>
        </row>
        <row r="230">
          <cell r="A230">
            <v>65335000</v>
          </cell>
          <cell r="B230" t="str">
            <v>Charges financières</v>
          </cell>
        </row>
        <row r="231">
          <cell r="A231">
            <v>65400000</v>
          </cell>
          <cell r="B231" t="str">
            <v>Charges financières</v>
          </cell>
        </row>
        <row r="232">
          <cell r="A232">
            <v>65410000</v>
          </cell>
          <cell r="B232" t="str">
            <v>Charges financières</v>
          </cell>
        </row>
        <row r="233">
          <cell r="A233">
            <v>65500000</v>
          </cell>
          <cell r="B233" t="str">
            <v>Charges financières</v>
          </cell>
        </row>
        <row r="234">
          <cell r="A234">
            <v>65600000</v>
          </cell>
          <cell r="B234" t="str">
            <v>Charges financières</v>
          </cell>
        </row>
        <row r="235">
          <cell r="A235">
            <v>65609900</v>
          </cell>
          <cell r="B235" t="str">
            <v>Charges financières</v>
          </cell>
        </row>
        <row r="236">
          <cell r="A236">
            <v>65610000</v>
          </cell>
          <cell r="B236" t="str">
            <v>Charges financières</v>
          </cell>
        </row>
        <row r="237">
          <cell r="A237">
            <v>65611000</v>
          </cell>
          <cell r="B237" t="str">
            <v>Charges financières</v>
          </cell>
        </row>
        <row r="238">
          <cell r="A238">
            <v>65612000</v>
          </cell>
          <cell r="B238" t="str">
            <v>Charges financières</v>
          </cell>
        </row>
        <row r="239">
          <cell r="A239">
            <v>65613000</v>
          </cell>
          <cell r="B239" t="str">
            <v>Charges financières</v>
          </cell>
        </row>
        <row r="240">
          <cell r="A240">
            <v>65615000</v>
          </cell>
          <cell r="B240" t="str">
            <v>Charges financières</v>
          </cell>
        </row>
        <row r="241">
          <cell r="A241">
            <v>65620000</v>
          </cell>
          <cell r="B241" t="str">
            <v>Charges financières</v>
          </cell>
        </row>
        <row r="242">
          <cell r="A242">
            <v>65625000</v>
          </cell>
          <cell r="B242" t="str">
            <v>Charges financières</v>
          </cell>
        </row>
        <row r="243">
          <cell r="A243">
            <v>65626000</v>
          </cell>
          <cell r="B243" t="str">
            <v>Charges financières</v>
          </cell>
        </row>
        <row r="244">
          <cell r="A244">
            <v>65635000</v>
          </cell>
          <cell r="B244" t="str">
            <v>Charges financières</v>
          </cell>
        </row>
        <row r="245">
          <cell r="A245">
            <v>65636000</v>
          </cell>
          <cell r="B245" t="str">
            <v>Charges financières</v>
          </cell>
        </row>
        <row r="246">
          <cell r="A246">
            <v>65645000</v>
          </cell>
          <cell r="B246" t="str">
            <v>Charges financières</v>
          </cell>
        </row>
        <row r="247">
          <cell r="A247">
            <v>65646000</v>
          </cell>
          <cell r="B247" t="str">
            <v>Charges financières</v>
          </cell>
        </row>
        <row r="248">
          <cell r="A248">
            <v>65647000</v>
          </cell>
          <cell r="B248" t="str">
            <v>Charges financières</v>
          </cell>
        </row>
        <row r="249">
          <cell r="A249">
            <v>65650000</v>
          </cell>
          <cell r="B249" t="str">
            <v>Charges financières</v>
          </cell>
        </row>
        <row r="250">
          <cell r="A250">
            <v>65700000</v>
          </cell>
          <cell r="B250" t="str">
            <v>Charges financières</v>
          </cell>
        </row>
        <row r="251">
          <cell r="A251">
            <v>65900000</v>
          </cell>
          <cell r="B251" t="str">
            <v>Charges financières</v>
          </cell>
        </row>
        <row r="252">
          <cell r="A252">
            <v>67000000</v>
          </cell>
          <cell r="B252" t="str">
            <v>Impôts</v>
          </cell>
        </row>
        <row r="253">
          <cell r="A253">
            <v>67001000</v>
          </cell>
          <cell r="B253" t="str">
            <v>Impôts</v>
          </cell>
        </row>
        <row r="254">
          <cell r="A254">
            <v>67002000</v>
          </cell>
          <cell r="B254" t="str">
            <v>Impôts</v>
          </cell>
        </row>
        <row r="255">
          <cell r="A255">
            <v>67003000</v>
          </cell>
          <cell r="B255" t="str">
            <v>Impôts</v>
          </cell>
        </row>
        <row r="256">
          <cell r="A256">
            <v>67010000</v>
          </cell>
          <cell r="B256" t="str">
            <v>Impôts</v>
          </cell>
        </row>
        <row r="257">
          <cell r="A257">
            <v>67020000</v>
          </cell>
          <cell r="B257" t="str">
            <v>Impôts</v>
          </cell>
        </row>
        <row r="258">
          <cell r="A258">
            <v>67100000</v>
          </cell>
          <cell r="B258" t="str">
            <v>Impôts</v>
          </cell>
        </row>
        <row r="259">
          <cell r="A259">
            <v>67119400</v>
          </cell>
          <cell r="B259" t="str">
            <v>Impôts</v>
          </cell>
        </row>
        <row r="260">
          <cell r="A260">
            <v>67120000</v>
          </cell>
          <cell r="B260" t="str">
            <v>Impôts</v>
          </cell>
        </row>
        <row r="261">
          <cell r="A261">
            <v>67219500</v>
          </cell>
          <cell r="B261" t="str">
            <v>Impôts</v>
          </cell>
        </row>
        <row r="262">
          <cell r="A262">
            <v>67219700</v>
          </cell>
          <cell r="B262" t="str">
            <v>Impôts</v>
          </cell>
        </row>
        <row r="263">
          <cell r="A263">
            <v>67219800</v>
          </cell>
          <cell r="B263" t="str">
            <v>Impôts</v>
          </cell>
        </row>
        <row r="264">
          <cell r="A264">
            <v>67229500</v>
          </cell>
          <cell r="B264" t="str">
            <v>Impôts</v>
          </cell>
        </row>
        <row r="265">
          <cell r="A265">
            <v>70000000</v>
          </cell>
          <cell r="B265" t="str">
            <v>Charges communes</v>
          </cell>
        </row>
        <row r="266">
          <cell r="A266">
            <v>70000100</v>
          </cell>
        </row>
        <row r="267">
          <cell r="A267">
            <v>70000200</v>
          </cell>
        </row>
        <row r="268">
          <cell r="A268">
            <v>70000300</v>
          </cell>
          <cell r="B268" t="str">
            <v>Indemnités</v>
          </cell>
        </row>
        <row r="269">
          <cell r="A269">
            <v>70000500</v>
          </cell>
          <cell r="B269" t="str">
            <v>Honoraires de gérance</v>
          </cell>
        </row>
        <row r="270">
          <cell r="A270">
            <v>70000600</v>
          </cell>
          <cell r="B270" t="str">
            <v>Honoraires de gérance</v>
          </cell>
        </row>
        <row r="271">
          <cell r="A271">
            <v>70001000</v>
          </cell>
        </row>
        <row r="272">
          <cell r="A272">
            <v>70001100</v>
          </cell>
        </row>
        <row r="273">
          <cell r="A273">
            <v>70600000</v>
          </cell>
          <cell r="B273" t="str">
            <v>Charges financières</v>
          </cell>
        </row>
        <row r="274">
          <cell r="A274">
            <v>72000000</v>
          </cell>
          <cell r="B274" t="str">
            <v>salaires + ass.groupe</v>
          </cell>
        </row>
        <row r="275">
          <cell r="A275">
            <v>74540000</v>
          </cell>
        </row>
        <row r="276">
          <cell r="A276">
            <v>74600000</v>
          </cell>
          <cell r="B276" t="str">
            <v>Assurances</v>
          </cell>
        </row>
        <row r="277">
          <cell r="A277">
            <v>74600100</v>
          </cell>
          <cell r="B277" t="str">
            <v>salaires + ass.groupe</v>
          </cell>
        </row>
        <row r="278">
          <cell r="A278">
            <v>74600300</v>
          </cell>
        </row>
        <row r="279">
          <cell r="A279">
            <v>74600400</v>
          </cell>
        </row>
        <row r="280">
          <cell r="A280">
            <v>74601000</v>
          </cell>
        </row>
        <row r="281">
          <cell r="A281">
            <v>74959900</v>
          </cell>
        </row>
        <row r="282">
          <cell r="A282">
            <v>74960000</v>
          </cell>
          <cell r="B282" t="str">
            <v>Personnel intérimaire</v>
          </cell>
        </row>
        <row r="283">
          <cell r="A283">
            <v>74960100</v>
          </cell>
        </row>
        <row r="284">
          <cell r="A284">
            <v>74960200</v>
          </cell>
          <cell r="B284" t="str">
            <v>salaires + ass.groupe</v>
          </cell>
        </row>
        <row r="285">
          <cell r="A285">
            <v>74962000</v>
          </cell>
          <cell r="B285" t="str">
            <v>salaires + ass.groupe</v>
          </cell>
        </row>
        <row r="286">
          <cell r="A286">
            <v>75000000</v>
          </cell>
          <cell r="B286" t="str">
            <v>Charges financières</v>
          </cell>
        </row>
        <row r="287">
          <cell r="A287">
            <v>75001000</v>
          </cell>
          <cell r="B287" t="str">
            <v>Charges financières</v>
          </cell>
        </row>
        <row r="288">
          <cell r="A288">
            <v>75001100</v>
          </cell>
          <cell r="B288" t="str">
            <v>Charges financières</v>
          </cell>
        </row>
        <row r="289">
          <cell r="A289">
            <v>75009900</v>
          </cell>
          <cell r="B289" t="str">
            <v>Charges financières</v>
          </cell>
        </row>
        <row r="290">
          <cell r="A290">
            <v>75010000</v>
          </cell>
          <cell r="B290" t="str">
            <v>Charges financières</v>
          </cell>
        </row>
        <row r="291">
          <cell r="A291">
            <v>75011000</v>
          </cell>
          <cell r="B291" t="str">
            <v>Charges financières</v>
          </cell>
        </row>
        <row r="292">
          <cell r="A292">
            <v>75012000</v>
          </cell>
          <cell r="B292" t="str">
            <v>Charges financières</v>
          </cell>
        </row>
        <row r="293">
          <cell r="A293">
            <v>75020000</v>
          </cell>
          <cell r="B293" t="str">
            <v>Charges financières</v>
          </cell>
        </row>
        <row r="294">
          <cell r="A294">
            <v>75020100</v>
          </cell>
          <cell r="B294" t="str">
            <v>Charges financières</v>
          </cell>
        </row>
        <row r="295">
          <cell r="A295">
            <v>75020200</v>
          </cell>
          <cell r="B295" t="str">
            <v>Charges financières</v>
          </cell>
        </row>
        <row r="296">
          <cell r="A296">
            <v>75020300</v>
          </cell>
          <cell r="B296" t="str">
            <v>Charges financières</v>
          </cell>
        </row>
        <row r="297">
          <cell r="A297">
            <v>75020400</v>
          </cell>
          <cell r="B297" t="str">
            <v>Charges financières</v>
          </cell>
        </row>
        <row r="298">
          <cell r="A298">
            <v>75020500</v>
          </cell>
          <cell r="B298" t="str">
            <v>Charges financières</v>
          </cell>
        </row>
        <row r="299">
          <cell r="A299">
            <v>75020700</v>
          </cell>
          <cell r="B299" t="str">
            <v>Charges financières</v>
          </cell>
        </row>
        <row r="300">
          <cell r="A300">
            <v>75020800</v>
          </cell>
          <cell r="B300" t="str">
            <v>Charges financières</v>
          </cell>
        </row>
        <row r="301">
          <cell r="A301">
            <v>75020900</v>
          </cell>
          <cell r="B301" t="str">
            <v>Charges financières</v>
          </cell>
        </row>
        <row r="302">
          <cell r="A302">
            <v>75021000</v>
          </cell>
          <cell r="B302" t="str">
            <v>Charges financières</v>
          </cell>
        </row>
        <row r="303">
          <cell r="A303">
            <v>75021200</v>
          </cell>
          <cell r="B303" t="str">
            <v>Charges financières</v>
          </cell>
        </row>
        <row r="304">
          <cell r="A304">
            <v>75021300</v>
          </cell>
          <cell r="B304" t="str">
            <v>Charges financières</v>
          </cell>
        </row>
        <row r="305">
          <cell r="A305">
            <v>75021400</v>
          </cell>
          <cell r="B305" t="str">
            <v>Charges financières</v>
          </cell>
        </row>
        <row r="306">
          <cell r="A306">
            <v>75021500</v>
          </cell>
          <cell r="B306" t="str">
            <v>Charges financières</v>
          </cell>
        </row>
        <row r="307">
          <cell r="A307">
            <v>75021600</v>
          </cell>
          <cell r="B307" t="str">
            <v>Charges financières</v>
          </cell>
        </row>
        <row r="308">
          <cell r="A308">
            <v>75021700</v>
          </cell>
          <cell r="B308" t="str">
            <v>Charges financières</v>
          </cell>
        </row>
        <row r="309">
          <cell r="A309">
            <v>75021800</v>
          </cell>
          <cell r="B309" t="str">
            <v>Charges financières</v>
          </cell>
        </row>
        <row r="310">
          <cell r="A310">
            <v>75025000</v>
          </cell>
          <cell r="B310" t="str">
            <v>Charges financières</v>
          </cell>
        </row>
        <row r="311">
          <cell r="A311">
            <v>75025100</v>
          </cell>
          <cell r="B311" t="str">
            <v>Charges financières</v>
          </cell>
        </row>
        <row r="312">
          <cell r="A312">
            <v>75025200</v>
          </cell>
          <cell r="B312" t="str">
            <v>Charges financières</v>
          </cell>
        </row>
        <row r="313">
          <cell r="A313">
            <v>75026000</v>
          </cell>
          <cell r="B313" t="str">
            <v>Charges financières</v>
          </cell>
        </row>
        <row r="314">
          <cell r="A314">
            <v>75026100</v>
          </cell>
          <cell r="B314" t="str">
            <v>Charges financières</v>
          </cell>
        </row>
        <row r="315">
          <cell r="A315">
            <v>75030000</v>
          </cell>
          <cell r="B315" t="str">
            <v>Charges financières</v>
          </cell>
        </row>
        <row r="316">
          <cell r="A316">
            <v>75050200</v>
          </cell>
          <cell r="B316" t="str">
            <v>Charges financières</v>
          </cell>
        </row>
        <row r="317">
          <cell r="A317">
            <v>75100000</v>
          </cell>
          <cell r="B317" t="str">
            <v>Charges financières</v>
          </cell>
        </row>
        <row r="318">
          <cell r="A318">
            <v>75100100</v>
          </cell>
          <cell r="B318" t="str">
            <v>Charges financières</v>
          </cell>
        </row>
        <row r="319">
          <cell r="A319">
            <v>75101000</v>
          </cell>
          <cell r="B319" t="str">
            <v>Charges financières</v>
          </cell>
        </row>
        <row r="320">
          <cell r="A320">
            <v>75101200</v>
          </cell>
          <cell r="B320" t="str">
            <v>Charges financières</v>
          </cell>
        </row>
        <row r="321">
          <cell r="A321">
            <v>75101300</v>
          </cell>
          <cell r="B321" t="str">
            <v>Charges financières</v>
          </cell>
        </row>
        <row r="322">
          <cell r="A322">
            <v>75101400</v>
          </cell>
          <cell r="B322" t="str">
            <v>Charges financières</v>
          </cell>
        </row>
        <row r="323">
          <cell r="A323">
            <v>75109900</v>
          </cell>
          <cell r="B323" t="str">
            <v>Charges financières</v>
          </cell>
        </row>
        <row r="324">
          <cell r="A324">
            <v>75110000</v>
          </cell>
          <cell r="B324" t="str">
            <v>Charges financières</v>
          </cell>
        </row>
        <row r="325">
          <cell r="A325">
            <v>75120000</v>
          </cell>
          <cell r="B325" t="str">
            <v>Charges financières</v>
          </cell>
        </row>
        <row r="326">
          <cell r="A326">
            <v>75130000</v>
          </cell>
          <cell r="B326" t="str">
            <v>Charges financières</v>
          </cell>
        </row>
        <row r="327">
          <cell r="A327">
            <v>75140100</v>
          </cell>
          <cell r="B327" t="str">
            <v>Charges financières</v>
          </cell>
        </row>
        <row r="328">
          <cell r="A328">
            <v>75140200</v>
          </cell>
          <cell r="B328" t="str">
            <v>Charges financières</v>
          </cell>
        </row>
        <row r="329">
          <cell r="A329">
            <v>75140300</v>
          </cell>
          <cell r="B329" t="str">
            <v>Charges financières</v>
          </cell>
        </row>
        <row r="330">
          <cell r="A330">
            <v>75140400</v>
          </cell>
          <cell r="B330" t="str">
            <v>Charges financières</v>
          </cell>
        </row>
        <row r="331">
          <cell r="A331">
            <v>75140500</v>
          </cell>
          <cell r="B331" t="str">
            <v>Charges financières</v>
          </cell>
        </row>
        <row r="332">
          <cell r="A332">
            <v>75140600</v>
          </cell>
          <cell r="B332" t="str">
            <v>Charges financières</v>
          </cell>
        </row>
        <row r="333">
          <cell r="A333">
            <v>75140700</v>
          </cell>
          <cell r="B333" t="str">
            <v>Charges financières</v>
          </cell>
        </row>
        <row r="334">
          <cell r="A334">
            <v>75200100</v>
          </cell>
          <cell r="B334" t="str">
            <v>Charges financières</v>
          </cell>
        </row>
        <row r="335">
          <cell r="A335">
            <v>75400000</v>
          </cell>
          <cell r="B335" t="str">
            <v>Charges financières</v>
          </cell>
        </row>
        <row r="336">
          <cell r="A336">
            <v>75410000</v>
          </cell>
          <cell r="B336" t="str">
            <v>Charges financières</v>
          </cell>
        </row>
        <row r="337">
          <cell r="A337">
            <v>75600000</v>
          </cell>
          <cell r="B337" t="str">
            <v>Charges financières</v>
          </cell>
        </row>
        <row r="338">
          <cell r="A338">
            <v>75700000</v>
          </cell>
          <cell r="B338" t="str">
            <v>Charges financières</v>
          </cell>
        </row>
        <row r="339">
          <cell r="A339">
            <v>75900000</v>
          </cell>
          <cell r="B339" t="str">
            <v>Charges financières</v>
          </cell>
        </row>
        <row r="340">
          <cell r="A340">
            <v>76010000</v>
          </cell>
          <cell r="B340" t="str">
            <v>Produits exceptionnels</v>
          </cell>
        </row>
        <row r="341">
          <cell r="A341">
            <v>76110000</v>
          </cell>
          <cell r="B341" t="str">
            <v>Produits exceptionnels</v>
          </cell>
        </row>
        <row r="342">
          <cell r="A342">
            <v>76200000</v>
          </cell>
          <cell r="B342" t="str">
            <v>Produits exceptionnels</v>
          </cell>
        </row>
        <row r="343">
          <cell r="A343">
            <v>76300000</v>
          </cell>
          <cell r="B343" t="str">
            <v>Produits exceptionnels</v>
          </cell>
        </row>
        <row r="344">
          <cell r="A344">
            <v>76400000</v>
          </cell>
          <cell r="B344" t="str">
            <v>Produits exceptionnels</v>
          </cell>
        </row>
        <row r="345">
          <cell r="A345">
            <v>76500000</v>
          </cell>
          <cell r="B345" t="str">
            <v>Produits exceptionnels</v>
          </cell>
        </row>
        <row r="346">
          <cell r="A346">
            <v>77100000</v>
          </cell>
          <cell r="B346" t="str">
            <v>Impôts</v>
          </cell>
        </row>
        <row r="347">
          <cell r="A347">
            <v>77110000</v>
          </cell>
          <cell r="B347" t="str">
            <v>Impôts</v>
          </cell>
        </row>
        <row r="348">
          <cell r="A348">
            <v>77120000</v>
          </cell>
          <cell r="B348" t="str">
            <v>Impôts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CONS0395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yer effectif"/>
      <sheetName val="pivot"/>
      <sheetName val="Sheet1"/>
      <sheetName val="Objectif 2008"/>
      <sheetName val="reporting deals B vs  R"/>
      <sheetName val="RECAP OBJECTIF"/>
      <sheetName val="Rents Actual"/>
      <sheetName val="Coûts"/>
      <sheetName val="Récap Commerciaux"/>
      <sheetName val="check deals"/>
      <sheetName val="Hypothèses Budget 2008"/>
      <sheetName val="pivot Tab bord"/>
      <sheetName val="roll forward vacancy 2008"/>
      <sheetName val="copie tab bord 13 05"/>
      <sheetName val="Risk 2008"/>
      <sheetName val="activité 2003 2007"/>
      <sheetName val="Budget récap objectifs (2)"/>
      <sheetName val="activité commerciale"/>
      <sheetName val="roll forward 2008 (2)"/>
      <sheetName val="résolution du vide"/>
      <sheetName val="broker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X3">
            <v>0</v>
          </cell>
          <cell r="BD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heet1"/>
      <sheetName val="Expertise 30 06 05"/>
      <sheetName val="INVESTISS"/>
      <sheetName val="DIV 30juin05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f"/>
      <sheetName val="commercial activity"/>
      <sheetName val="pivot comport risk et deals"/>
      <sheetName val="Pivot Deals R et type risque"/>
      <sheetName val="pivot réalisé par immeuble"/>
      <sheetName val="RECAP OBJECTIF"/>
      <sheetName val="explicatif calculs"/>
      <sheetName val="pivot "/>
      <sheetName val="pivot écarts R vs B"/>
      <sheetName val="R vs B détail"/>
      <sheetName val="R vs B 10 08 07"/>
      <sheetName val="R vs B 10 10 07 "/>
      <sheetName val="pivot 10 10"/>
      <sheetName val="réalisé 10 10 07"/>
      <sheetName val="réalisé ss catégorie deals"/>
      <sheetName val="loyer locations seules"/>
      <sheetName val="Sheet1"/>
      <sheetName val="pivot solde à louer"/>
      <sheetName val="suivi loyer effectif"/>
      <sheetName val="brokers"/>
      <sheetName val="OBJECTIF COM 07"/>
      <sheetName val="contrôle par zone"/>
      <sheetName val="reporting deals B vs  R"/>
      <sheetName val="TABLEAU BORD 07"/>
      <sheetName val="Sheet1 (3)"/>
      <sheetName val="Budget récap objectifs (2)"/>
      <sheetName val="activité 2003 2007"/>
      <sheetName val="roll forward vacancy 2007"/>
      <sheetName val="nouveau pivot tab bord"/>
      <sheetName val="pivot forecast vide dec 07"/>
      <sheetName val="détail du solde à louer ytd"/>
      <sheetName val="pivot vide"/>
      <sheetName val="qualification du solde à louer"/>
      <sheetName val="base pivot vide"/>
      <sheetName val="calcul impact paramètres"/>
      <sheetName val="contracted rents"/>
      <sheetName val="incentives ex compta"/>
      <sheetName val="gratuités ex compta"/>
      <sheetName val="Sheet2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index et match"/>
      <sheetName val="ORIGINE"/>
      <sheetName val="Sheet2"/>
      <sheetName val="pivottable"/>
      <sheetName val="base pivottable"/>
      <sheetName val="vérif"/>
      <sheetName val="élimination"/>
    </sheetNames>
    <sheetDataSet>
      <sheetData sheetId="0">
        <row r="1">
          <cell r="A1" t="str">
            <v>Nr compte Db</v>
          </cell>
          <cell r="B1" t="str">
            <v>Rubriques Db</v>
          </cell>
        </row>
        <row r="2">
          <cell r="A2">
            <v>61000000</v>
          </cell>
          <cell r="B2" t="str">
            <v>Charges communes</v>
          </cell>
        </row>
        <row r="3">
          <cell r="A3">
            <v>61001000</v>
          </cell>
          <cell r="B3" t="str">
            <v>Charges communes</v>
          </cell>
        </row>
        <row r="4">
          <cell r="A4">
            <v>61010000</v>
          </cell>
          <cell r="B4" t="str">
            <v>Charges communes</v>
          </cell>
        </row>
        <row r="5">
          <cell r="A5">
            <v>61020000</v>
          </cell>
          <cell r="B5" t="str">
            <v>location mat. bureau</v>
          </cell>
        </row>
        <row r="6">
          <cell r="A6">
            <v>61020100</v>
          </cell>
          <cell r="B6" t="str">
            <v>location mat. bureau</v>
          </cell>
        </row>
        <row r="7">
          <cell r="A7">
            <v>61020200</v>
          </cell>
          <cell r="B7" t="str">
            <v>IT location/achat machines</v>
          </cell>
        </row>
        <row r="8">
          <cell r="A8">
            <v>61021000</v>
          </cell>
          <cell r="B8" t="str">
            <v>Voiture &amp; carburant</v>
          </cell>
        </row>
        <row r="9">
          <cell r="A9">
            <v>61100000</v>
          </cell>
          <cell r="B9" t="str">
            <v>Entretien et réparation</v>
          </cell>
        </row>
        <row r="10">
          <cell r="A10">
            <v>61101000</v>
          </cell>
          <cell r="B10" t="str">
            <v>Entretien et réparation</v>
          </cell>
        </row>
        <row r="11">
          <cell r="A11">
            <v>61102000</v>
          </cell>
          <cell r="B11" t="str">
            <v>Entretien et réparation</v>
          </cell>
        </row>
        <row r="12">
          <cell r="A12">
            <v>61103000</v>
          </cell>
          <cell r="B12" t="str">
            <v>Entretien et réparation</v>
          </cell>
        </row>
        <row r="13">
          <cell r="A13">
            <v>61104000</v>
          </cell>
          <cell r="B13" t="str">
            <v>Entretien et réparation</v>
          </cell>
        </row>
        <row r="14">
          <cell r="A14">
            <v>61108000</v>
          </cell>
          <cell r="B14" t="str">
            <v>Entretien et réparation</v>
          </cell>
        </row>
        <row r="15">
          <cell r="A15">
            <v>61109000</v>
          </cell>
          <cell r="B15" t="str">
            <v>Entretien et réparation</v>
          </cell>
        </row>
        <row r="16">
          <cell r="A16">
            <v>61110000</v>
          </cell>
          <cell r="B16" t="str">
            <v>Voiture &amp; carburant</v>
          </cell>
        </row>
        <row r="17">
          <cell r="A17">
            <v>61120000</v>
          </cell>
          <cell r="B17" t="str">
            <v>location mat. bureau</v>
          </cell>
        </row>
        <row r="18">
          <cell r="A18">
            <v>61200000</v>
          </cell>
          <cell r="B18" t="str">
            <v>Tel, Poste, Electricité</v>
          </cell>
        </row>
        <row r="19">
          <cell r="A19">
            <v>61201000</v>
          </cell>
          <cell r="B19" t="str">
            <v>Tel, Poste, Electricité</v>
          </cell>
        </row>
        <row r="20">
          <cell r="A20">
            <v>61202000</v>
          </cell>
          <cell r="B20" t="str">
            <v>Tel, Poste, Electricité</v>
          </cell>
        </row>
        <row r="21">
          <cell r="A21">
            <v>61210000</v>
          </cell>
          <cell r="B21" t="str">
            <v>Tel, Poste, Electricité</v>
          </cell>
        </row>
        <row r="22">
          <cell r="A22">
            <v>61210100</v>
          </cell>
          <cell r="B22" t="str">
            <v>Tel, Poste, Electricité</v>
          </cell>
        </row>
        <row r="23">
          <cell r="A23">
            <v>61210200</v>
          </cell>
          <cell r="B23" t="str">
            <v>Tel, Poste, Electricité</v>
          </cell>
        </row>
        <row r="24">
          <cell r="A24">
            <v>61210300</v>
          </cell>
          <cell r="B24" t="str">
            <v>Tel, Poste, Electricité</v>
          </cell>
        </row>
        <row r="25">
          <cell r="A25">
            <v>61212000</v>
          </cell>
          <cell r="B25" t="str">
            <v>Tel, Poste, Electricité</v>
          </cell>
        </row>
        <row r="26">
          <cell r="A26">
            <v>61220000</v>
          </cell>
          <cell r="B26" t="str">
            <v>Charges communes</v>
          </cell>
        </row>
        <row r="27">
          <cell r="A27">
            <v>61221000</v>
          </cell>
          <cell r="B27" t="str">
            <v>Charges communes</v>
          </cell>
        </row>
        <row r="28">
          <cell r="A28">
            <v>61240000</v>
          </cell>
          <cell r="B28" t="str">
            <v>Fourniture de bureau</v>
          </cell>
        </row>
        <row r="29">
          <cell r="A29">
            <v>61240100</v>
          </cell>
          <cell r="B29" t="str">
            <v>Fourniture de bureau</v>
          </cell>
        </row>
        <row r="30">
          <cell r="A30">
            <v>61240200</v>
          </cell>
          <cell r="B30" t="str">
            <v>Fourniture de bureau</v>
          </cell>
        </row>
        <row r="31">
          <cell r="A31">
            <v>61241000</v>
          </cell>
          <cell r="B31" t="str">
            <v>IT Logiciels</v>
          </cell>
        </row>
        <row r="32">
          <cell r="A32">
            <v>61241100</v>
          </cell>
          <cell r="B32" t="str">
            <v>IT location/achat machines</v>
          </cell>
        </row>
        <row r="33">
          <cell r="A33">
            <v>61241200</v>
          </cell>
          <cell r="B33" t="str">
            <v>Site Internet</v>
          </cell>
        </row>
        <row r="34">
          <cell r="A34">
            <v>61241300</v>
          </cell>
          <cell r="B34" t="str">
            <v>IT support technique</v>
          </cell>
        </row>
        <row r="35">
          <cell r="A35">
            <v>61241400</v>
          </cell>
          <cell r="B35" t="str">
            <v>IT Logiciels</v>
          </cell>
        </row>
        <row r="36">
          <cell r="A36">
            <v>61242000</v>
          </cell>
          <cell r="B36" t="str">
            <v>Charges communes</v>
          </cell>
        </row>
        <row r="37">
          <cell r="A37">
            <v>61260000</v>
          </cell>
          <cell r="B37" t="str">
            <v>Voiture &amp; carburant</v>
          </cell>
        </row>
        <row r="38">
          <cell r="A38">
            <v>61290000</v>
          </cell>
          <cell r="B38" t="str">
            <v>Fourniture de bureau</v>
          </cell>
        </row>
        <row r="39">
          <cell r="A39">
            <v>61300000</v>
          </cell>
          <cell r="B39" t="str">
            <v>Experts autres</v>
          </cell>
        </row>
        <row r="40">
          <cell r="A40">
            <v>61302000</v>
          </cell>
          <cell r="B40" t="str">
            <v>Experts autres</v>
          </cell>
        </row>
        <row r="41">
          <cell r="A41">
            <v>61303000</v>
          </cell>
          <cell r="B41" t="str">
            <v>Experts autres</v>
          </cell>
        </row>
        <row r="42">
          <cell r="A42">
            <v>61309000</v>
          </cell>
          <cell r="B42" t="str">
            <v>Experts autres</v>
          </cell>
        </row>
        <row r="43">
          <cell r="A43">
            <v>61310000</v>
          </cell>
          <cell r="B43" t="str">
            <v>Avocats</v>
          </cell>
        </row>
        <row r="44">
          <cell r="A44">
            <v>61310100</v>
          </cell>
          <cell r="B44" t="str">
            <v>Avocats fusion/apports</v>
          </cell>
        </row>
        <row r="45">
          <cell r="A45">
            <v>61311000</v>
          </cell>
          <cell r="B45" t="str">
            <v>Experts autres</v>
          </cell>
        </row>
        <row r="46">
          <cell r="A46">
            <v>61311400</v>
          </cell>
          <cell r="B46" t="str">
            <v>Experts évaluation</v>
          </cell>
        </row>
        <row r="47">
          <cell r="A47">
            <v>61311500</v>
          </cell>
          <cell r="B47" t="str">
            <v>Experts autres</v>
          </cell>
        </row>
        <row r="48">
          <cell r="A48">
            <v>61311600</v>
          </cell>
          <cell r="B48" t="str">
            <v>Experts fusion/apports</v>
          </cell>
        </row>
        <row r="49">
          <cell r="A49">
            <v>61312000</v>
          </cell>
          <cell r="B49" t="str">
            <v>Réviseurs</v>
          </cell>
        </row>
        <row r="50">
          <cell r="A50">
            <v>61312100</v>
          </cell>
          <cell r="B50" t="str">
            <v>Réviseurs fusion/apports</v>
          </cell>
        </row>
        <row r="51">
          <cell r="A51">
            <v>61313000</v>
          </cell>
          <cell r="B51" t="str">
            <v>Fiscalistes</v>
          </cell>
        </row>
        <row r="52">
          <cell r="A52">
            <v>61313100</v>
          </cell>
          <cell r="B52" t="str">
            <v>Fiscalistes fusion/apports</v>
          </cell>
        </row>
        <row r="53">
          <cell r="A53">
            <v>61314000</v>
          </cell>
          <cell r="B53" t="str">
            <v>Experts autres</v>
          </cell>
        </row>
        <row r="54">
          <cell r="A54">
            <v>61315000</v>
          </cell>
          <cell r="B54" t="str">
            <v>Traducteurs</v>
          </cell>
        </row>
        <row r="55">
          <cell r="A55">
            <v>61316000</v>
          </cell>
          <cell r="B55" t="str">
            <v>Notaires</v>
          </cell>
        </row>
        <row r="56">
          <cell r="A56">
            <v>61316100</v>
          </cell>
          <cell r="B56" t="str">
            <v>Notaires fusion/apports</v>
          </cell>
        </row>
        <row r="57">
          <cell r="A57">
            <v>61317000</v>
          </cell>
          <cell r="B57" t="str">
            <v>IT support technique</v>
          </cell>
        </row>
        <row r="58">
          <cell r="A58">
            <v>61319000</v>
          </cell>
          <cell r="B58" t="str">
            <v>Experts autres</v>
          </cell>
        </row>
        <row r="59">
          <cell r="A59">
            <v>61319900</v>
          </cell>
          <cell r="B59" t="str">
            <v>Experts fusion/apports</v>
          </cell>
        </row>
        <row r="60">
          <cell r="A60">
            <v>61320000</v>
          </cell>
          <cell r="B60" t="str">
            <v>Cotisations professionnelles</v>
          </cell>
        </row>
        <row r="61">
          <cell r="A61">
            <v>61321000</v>
          </cell>
          <cell r="B61" t="str">
            <v>Avocats</v>
          </cell>
        </row>
        <row r="62">
          <cell r="A62">
            <v>61322000</v>
          </cell>
          <cell r="B62" t="str">
            <v>Experts autres</v>
          </cell>
        </row>
        <row r="63">
          <cell r="A63">
            <v>61324000</v>
          </cell>
          <cell r="B63" t="str">
            <v>Réviseurs</v>
          </cell>
        </row>
        <row r="64">
          <cell r="A64">
            <v>61325000</v>
          </cell>
          <cell r="B64" t="str">
            <v>Publications légales</v>
          </cell>
        </row>
        <row r="65">
          <cell r="A65">
            <v>61326000</v>
          </cell>
          <cell r="B65" t="str">
            <v>Rapport annuel et semestriel</v>
          </cell>
        </row>
        <row r="66">
          <cell r="A66">
            <v>61329000</v>
          </cell>
          <cell r="B66" t="str">
            <v>Charges communes</v>
          </cell>
        </row>
        <row r="67">
          <cell r="A67">
            <v>61330000</v>
          </cell>
          <cell r="B67" t="str">
            <v>Missions et réception</v>
          </cell>
        </row>
        <row r="68">
          <cell r="A68">
            <v>61340000</v>
          </cell>
          <cell r="B68" t="str">
            <v>Personnel intérimaire</v>
          </cell>
        </row>
        <row r="69">
          <cell r="A69">
            <v>61341000</v>
          </cell>
          <cell r="B69" t="str">
            <v>secrétariat social</v>
          </cell>
        </row>
        <row r="70">
          <cell r="A70">
            <v>61342000</v>
          </cell>
          <cell r="B70" t="str">
            <v>Personnel intérimaire</v>
          </cell>
        </row>
        <row r="71">
          <cell r="A71">
            <v>61343000</v>
          </cell>
          <cell r="B71" t="str">
            <v>Honoraires de gérance</v>
          </cell>
        </row>
        <row r="72">
          <cell r="A72">
            <v>61360000</v>
          </cell>
          <cell r="B72" t="str">
            <v>Experts autres</v>
          </cell>
        </row>
        <row r="73">
          <cell r="A73">
            <v>61380000</v>
          </cell>
          <cell r="B73" t="str">
            <v>Annonces et publicités</v>
          </cell>
        </row>
        <row r="74">
          <cell r="A74">
            <v>61381000</v>
          </cell>
          <cell r="B74" t="str">
            <v>Augmentation de capital</v>
          </cell>
        </row>
        <row r="75">
          <cell r="A75">
            <v>61381100</v>
          </cell>
          <cell r="B75" t="str">
            <v>Experts fusion/apports</v>
          </cell>
        </row>
        <row r="76">
          <cell r="A76">
            <v>61382000</v>
          </cell>
          <cell r="B76" t="str">
            <v>Missions et réception</v>
          </cell>
        </row>
        <row r="77">
          <cell r="A77">
            <v>61383000</v>
          </cell>
          <cell r="B77" t="str">
            <v>Documentation</v>
          </cell>
        </row>
        <row r="78">
          <cell r="A78">
            <v>61384000</v>
          </cell>
          <cell r="B78" t="str">
            <v>Congrès et séminaires, Formation</v>
          </cell>
        </row>
        <row r="79">
          <cell r="A79">
            <v>61385000</v>
          </cell>
          <cell r="B79" t="str">
            <v>Congrès et séminaires, Formation</v>
          </cell>
        </row>
        <row r="80">
          <cell r="A80">
            <v>61386000</v>
          </cell>
          <cell r="B80" t="str">
            <v>Annonces et publicités</v>
          </cell>
        </row>
        <row r="81">
          <cell r="A81">
            <v>61440000</v>
          </cell>
          <cell r="B81" t="str">
            <v>Assurances</v>
          </cell>
        </row>
        <row r="82">
          <cell r="A82">
            <v>61441000</v>
          </cell>
          <cell r="B82" t="str">
            <v>Assurances</v>
          </cell>
        </row>
        <row r="83">
          <cell r="A83">
            <v>61442000</v>
          </cell>
          <cell r="B83" t="str">
            <v>Assurances</v>
          </cell>
        </row>
        <row r="84">
          <cell r="A84">
            <v>61443000</v>
          </cell>
          <cell r="B84" t="str">
            <v>Assurances</v>
          </cell>
        </row>
        <row r="85">
          <cell r="A85">
            <v>61444000</v>
          </cell>
          <cell r="B85" t="str">
            <v>Assurances</v>
          </cell>
        </row>
        <row r="86">
          <cell r="A86">
            <v>61445000</v>
          </cell>
          <cell r="B86" t="str">
            <v>Assurances</v>
          </cell>
        </row>
        <row r="87">
          <cell r="A87">
            <v>61446000</v>
          </cell>
          <cell r="B87" t="str">
            <v>Assurances</v>
          </cell>
        </row>
        <row r="88">
          <cell r="A88">
            <v>61449000</v>
          </cell>
          <cell r="B88" t="str">
            <v>Assurances</v>
          </cell>
        </row>
        <row r="89">
          <cell r="A89">
            <v>61510000</v>
          </cell>
          <cell r="B89" t="str">
            <v>Missions et réception</v>
          </cell>
        </row>
        <row r="90">
          <cell r="A90">
            <v>61511000</v>
          </cell>
          <cell r="B90" t="str">
            <v>Missions et réception</v>
          </cell>
        </row>
        <row r="91">
          <cell r="A91">
            <v>61800000</v>
          </cell>
          <cell r="B91" t="str">
            <v>salaires + ass.groupe</v>
          </cell>
        </row>
        <row r="92">
          <cell r="A92">
            <v>61801000</v>
          </cell>
          <cell r="B92" t="str">
            <v>salaires + ass.groupe</v>
          </cell>
        </row>
        <row r="93">
          <cell r="A93">
            <v>61802000</v>
          </cell>
          <cell r="B93" t="str">
            <v>salaires + ass.groupe</v>
          </cell>
        </row>
        <row r="94">
          <cell r="A94">
            <v>61820000</v>
          </cell>
          <cell r="B94" t="str">
            <v>salaires + ass.groupe</v>
          </cell>
        </row>
        <row r="95">
          <cell r="A95">
            <v>61846000</v>
          </cell>
          <cell r="B95" t="str">
            <v>salaires + ass.groupe</v>
          </cell>
        </row>
        <row r="96">
          <cell r="A96">
            <v>62000000</v>
          </cell>
          <cell r="B96" t="str">
            <v>salaires + ass.groupe</v>
          </cell>
        </row>
        <row r="97">
          <cell r="A97">
            <v>62001000</v>
          </cell>
          <cell r="B97" t="str">
            <v>salaires + ass.groupe</v>
          </cell>
        </row>
        <row r="98">
          <cell r="A98">
            <v>62020000</v>
          </cell>
          <cell r="B98" t="str">
            <v>salaires + ass.groupe</v>
          </cell>
        </row>
        <row r="99">
          <cell r="A99">
            <v>62030000</v>
          </cell>
          <cell r="B99" t="str">
            <v>salaires + ass.groupe</v>
          </cell>
        </row>
        <row r="100">
          <cell r="A100">
            <v>62040000</v>
          </cell>
          <cell r="B100" t="str">
            <v>salaires + ass.groupe</v>
          </cell>
        </row>
        <row r="101">
          <cell r="A101">
            <v>62100000</v>
          </cell>
          <cell r="B101" t="str">
            <v>salaires + ass.groupe</v>
          </cell>
        </row>
        <row r="102">
          <cell r="A102">
            <v>62130000</v>
          </cell>
          <cell r="B102" t="str">
            <v>salaires + ass.groupe</v>
          </cell>
        </row>
        <row r="103">
          <cell r="A103">
            <v>62210000</v>
          </cell>
          <cell r="B103" t="str">
            <v>salaires + ass.groupe</v>
          </cell>
        </row>
        <row r="104">
          <cell r="A104">
            <v>62220000</v>
          </cell>
          <cell r="B104" t="str">
            <v>salaires + ass.groupe</v>
          </cell>
        </row>
        <row r="105">
          <cell r="A105">
            <v>62300000</v>
          </cell>
          <cell r="B105" t="str">
            <v>salaires + ass.groupe</v>
          </cell>
        </row>
        <row r="106">
          <cell r="A106">
            <v>62328000</v>
          </cell>
          <cell r="B106" t="str">
            <v>salaires + ass.groupe</v>
          </cell>
        </row>
        <row r="107">
          <cell r="A107">
            <v>62329000</v>
          </cell>
          <cell r="B107" t="str">
            <v>salaires + ass.groupe</v>
          </cell>
        </row>
        <row r="108">
          <cell r="A108">
            <v>62329500</v>
          </cell>
          <cell r="B108" t="str">
            <v>salaires + ass.groupe</v>
          </cell>
        </row>
        <row r="109">
          <cell r="A109">
            <v>62331000</v>
          </cell>
          <cell r="B109" t="str">
            <v>salaires + ass.groupe</v>
          </cell>
        </row>
        <row r="110">
          <cell r="A110">
            <v>62332000</v>
          </cell>
          <cell r="B110" t="str">
            <v>salaires + ass.groupe</v>
          </cell>
        </row>
        <row r="111">
          <cell r="A111">
            <v>62337000</v>
          </cell>
          <cell r="B111" t="str">
            <v>salaires + ass.groupe</v>
          </cell>
        </row>
        <row r="112">
          <cell r="A112">
            <v>62341000</v>
          </cell>
          <cell r="B112" t="str">
            <v>salaires + ass.groupe</v>
          </cell>
        </row>
        <row r="113">
          <cell r="A113">
            <v>62342000</v>
          </cell>
          <cell r="B113" t="str">
            <v>salaires + ass.groupe</v>
          </cell>
        </row>
        <row r="114">
          <cell r="A114">
            <v>62342100</v>
          </cell>
          <cell r="B114" t="str">
            <v>salaires + ass.groupe</v>
          </cell>
        </row>
        <row r="115">
          <cell r="A115">
            <v>62343000</v>
          </cell>
          <cell r="B115" t="str">
            <v>salaires + ass.groupe</v>
          </cell>
        </row>
        <row r="116">
          <cell r="A116">
            <v>62344000</v>
          </cell>
          <cell r="B116" t="str">
            <v>salaires + ass.groupe</v>
          </cell>
        </row>
        <row r="117">
          <cell r="A117">
            <v>62345000</v>
          </cell>
          <cell r="B117" t="str">
            <v>salaires + ass.groupe</v>
          </cell>
        </row>
        <row r="118">
          <cell r="A118">
            <v>62346000</v>
          </cell>
          <cell r="B118" t="str">
            <v>recrutement</v>
          </cell>
        </row>
        <row r="119">
          <cell r="A119">
            <v>63000000</v>
          </cell>
          <cell r="B119" t="str">
            <v>Amortissements</v>
          </cell>
        </row>
        <row r="120">
          <cell r="A120">
            <v>63010000</v>
          </cell>
          <cell r="B120" t="str">
            <v>Amortissements</v>
          </cell>
        </row>
        <row r="121">
          <cell r="A121">
            <v>63012000</v>
          </cell>
          <cell r="B121" t="str">
            <v>Amortissements</v>
          </cell>
        </row>
        <row r="122">
          <cell r="A122">
            <v>63020000</v>
          </cell>
          <cell r="B122" t="str">
            <v>Amortissements</v>
          </cell>
        </row>
        <row r="123">
          <cell r="A123">
            <v>63029900</v>
          </cell>
          <cell r="B123" t="str">
            <v>Amortissements</v>
          </cell>
        </row>
        <row r="124">
          <cell r="A124">
            <v>63030000</v>
          </cell>
          <cell r="B124" t="str">
            <v>Amortissements</v>
          </cell>
        </row>
        <row r="125">
          <cell r="A125">
            <v>63600000</v>
          </cell>
          <cell r="B125" t="str">
            <v>Amortissements</v>
          </cell>
        </row>
        <row r="126">
          <cell r="A126">
            <v>63610000</v>
          </cell>
          <cell r="B126" t="str">
            <v>Amortissements</v>
          </cell>
        </row>
        <row r="127">
          <cell r="A127">
            <v>64000000</v>
          </cell>
          <cell r="B127" t="str">
            <v>Voiture &amp; carburant</v>
          </cell>
        </row>
        <row r="128">
          <cell r="A128">
            <v>64000100</v>
          </cell>
          <cell r="B128" t="str">
            <v>Voiture &amp; carburant</v>
          </cell>
        </row>
        <row r="129">
          <cell r="A129">
            <v>64000200</v>
          </cell>
          <cell r="B129" t="str">
            <v>Voiture &amp; carburant</v>
          </cell>
        </row>
        <row r="130">
          <cell r="A130">
            <v>64010000</v>
          </cell>
          <cell r="B130" t="str">
            <v>Taxe régionale</v>
          </cell>
        </row>
        <row r="131">
          <cell r="A131">
            <v>64010100</v>
          </cell>
        </row>
        <row r="132">
          <cell r="A132">
            <v>64011000</v>
          </cell>
          <cell r="B132" t="str">
            <v>Taxe régionale</v>
          </cell>
        </row>
        <row r="133">
          <cell r="A133">
            <v>64013000</v>
          </cell>
          <cell r="B133" t="str">
            <v>Voiture &amp; carburant</v>
          </cell>
        </row>
        <row r="134">
          <cell r="A134">
            <v>64020000</v>
          </cell>
          <cell r="B134" t="str">
            <v>Taxe OPC</v>
          </cell>
        </row>
        <row r="135">
          <cell r="A135">
            <v>64030000</v>
          </cell>
          <cell r="B135" t="str">
            <v>Redevance CBF</v>
          </cell>
        </row>
        <row r="136">
          <cell r="A136">
            <v>64040000</v>
          </cell>
          <cell r="B136" t="str">
            <v>Redevance banque dépositaire</v>
          </cell>
        </row>
        <row r="137">
          <cell r="A137">
            <v>64050000</v>
          </cell>
          <cell r="B137" t="str">
            <v>Redevance ABOPC</v>
          </cell>
        </row>
        <row r="138">
          <cell r="A138">
            <v>64070000</v>
          </cell>
          <cell r="B138" t="str">
            <v>Taxe régionale</v>
          </cell>
        </row>
        <row r="139">
          <cell r="A139">
            <v>64070100</v>
          </cell>
        </row>
        <row r="140">
          <cell r="A140">
            <v>64071000</v>
          </cell>
          <cell r="B140" t="str">
            <v>Taxe régionale</v>
          </cell>
        </row>
        <row r="141">
          <cell r="A141">
            <v>64075000</v>
          </cell>
          <cell r="B141" t="str">
            <v>Taxe régionale</v>
          </cell>
        </row>
        <row r="142">
          <cell r="A142">
            <v>64076000</v>
          </cell>
          <cell r="B142" t="str">
            <v>Taxes diverses</v>
          </cell>
        </row>
        <row r="143">
          <cell r="A143">
            <v>64077000</v>
          </cell>
          <cell r="B143" t="str">
            <v>Taxes diverses</v>
          </cell>
        </row>
        <row r="144">
          <cell r="A144">
            <v>64078000</v>
          </cell>
          <cell r="B144" t="str">
            <v>Taxes diverses</v>
          </cell>
        </row>
        <row r="145">
          <cell r="A145">
            <v>64079000</v>
          </cell>
          <cell r="B145" t="str">
            <v>Taxes diverses</v>
          </cell>
        </row>
        <row r="146">
          <cell r="A146">
            <v>64080000</v>
          </cell>
          <cell r="B146" t="str">
            <v>Taxes diverses</v>
          </cell>
        </row>
        <row r="147">
          <cell r="A147">
            <v>64710000</v>
          </cell>
          <cell r="B147" t="str">
            <v>Redevance sociétés cotées</v>
          </cell>
        </row>
        <row r="148">
          <cell r="A148">
            <v>64900000</v>
          </cell>
          <cell r="B148" t="str">
            <v>Charges communes</v>
          </cell>
        </row>
        <row r="149">
          <cell r="A149">
            <v>64920000</v>
          </cell>
          <cell r="B149" t="str">
            <v>Charges communes</v>
          </cell>
        </row>
        <row r="150">
          <cell r="A150">
            <v>65000000</v>
          </cell>
          <cell r="B150" t="str">
            <v>Charges financières</v>
          </cell>
        </row>
        <row r="151">
          <cell r="A151">
            <v>65000100</v>
          </cell>
          <cell r="B151" t="str">
            <v>Charges financières</v>
          </cell>
        </row>
        <row r="152">
          <cell r="A152">
            <v>65000200</v>
          </cell>
          <cell r="B152" t="str">
            <v>Charges financières</v>
          </cell>
        </row>
        <row r="153">
          <cell r="A153">
            <v>65000300</v>
          </cell>
          <cell r="B153" t="str">
            <v>Charges financières</v>
          </cell>
        </row>
        <row r="154">
          <cell r="A154">
            <v>65000400</v>
          </cell>
          <cell r="B154" t="str">
            <v>Charges financières</v>
          </cell>
        </row>
        <row r="155">
          <cell r="A155">
            <v>65000500</v>
          </cell>
          <cell r="B155" t="str">
            <v>Charges financières</v>
          </cell>
        </row>
        <row r="156">
          <cell r="A156">
            <v>65000600</v>
          </cell>
          <cell r="B156" t="str">
            <v>Charges financières</v>
          </cell>
        </row>
        <row r="157">
          <cell r="A157">
            <v>65000700</v>
          </cell>
          <cell r="B157" t="str">
            <v>Charges financières</v>
          </cell>
        </row>
        <row r="158">
          <cell r="A158">
            <v>65000800</v>
          </cell>
          <cell r="B158" t="str">
            <v>Charges financières</v>
          </cell>
        </row>
        <row r="159">
          <cell r="A159">
            <v>65000900</v>
          </cell>
          <cell r="B159" t="str">
            <v>Charges financières</v>
          </cell>
        </row>
        <row r="160">
          <cell r="A160">
            <v>65001000</v>
          </cell>
          <cell r="B160" t="str">
            <v>Charges financières</v>
          </cell>
        </row>
        <row r="161">
          <cell r="A161">
            <v>65001100</v>
          </cell>
          <cell r="B161" t="str">
            <v>Charges financières</v>
          </cell>
        </row>
        <row r="162">
          <cell r="A162">
            <v>65001200</v>
          </cell>
          <cell r="B162" t="str">
            <v>Charges financières</v>
          </cell>
        </row>
        <row r="163">
          <cell r="A163">
            <v>65001300</v>
          </cell>
          <cell r="B163" t="str">
            <v>Charges financières</v>
          </cell>
        </row>
        <row r="164">
          <cell r="A164">
            <v>65001400</v>
          </cell>
          <cell r="B164" t="str">
            <v>Charges financières</v>
          </cell>
        </row>
        <row r="165">
          <cell r="A165">
            <v>65005000</v>
          </cell>
          <cell r="B165" t="str">
            <v>Charges financières</v>
          </cell>
        </row>
        <row r="166">
          <cell r="A166">
            <v>65010000</v>
          </cell>
          <cell r="B166" t="str">
            <v>Charges financières</v>
          </cell>
        </row>
        <row r="167">
          <cell r="A167">
            <v>65010100</v>
          </cell>
          <cell r="B167" t="str">
            <v>Charges financières</v>
          </cell>
        </row>
        <row r="168">
          <cell r="A168">
            <v>65010200</v>
          </cell>
          <cell r="B168" t="str">
            <v>Charges financières</v>
          </cell>
        </row>
        <row r="169">
          <cell r="A169">
            <v>65010300</v>
          </cell>
          <cell r="B169" t="str">
            <v>Charges financières</v>
          </cell>
        </row>
        <row r="170">
          <cell r="A170">
            <v>65010400</v>
          </cell>
          <cell r="B170" t="str">
            <v>Charges financières</v>
          </cell>
        </row>
        <row r="171">
          <cell r="A171">
            <v>65010500</v>
          </cell>
          <cell r="B171" t="str">
            <v>Charges financières</v>
          </cell>
        </row>
        <row r="172">
          <cell r="A172">
            <v>65010600</v>
          </cell>
          <cell r="B172" t="str">
            <v>Charges financières</v>
          </cell>
        </row>
        <row r="173">
          <cell r="A173">
            <v>65010700</v>
          </cell>
          <cell r="B173" t="str">
            <v>Charges financières</v>
          </cell>
        </row>
        <row r="174">
          <cell r="A174">
            <v>65010800</v>
          </cell>
          <cell r="B174" t="str">
            <v>Charges financières</v>
          </cell>
        </row>
        <row r="175">
          <cell r="A175">
            <v>65011200</v>
          </cell>
          <cell r="B175" t="str">
            <v>Charges financières</v>
          </cell>
        </row>
        <row r="176">
          <cell r="A176">
            <v>65011300</v>
          </cell>
          <cell r="B176" t="str">
            <v>Charges financières</v>
          </cell>
        </row>
        <row r="177">
          <cell r="A177">
            <v>65020000</v>
          </cell>
          <cell r="B177" t="str">
            <v>Charges financières</v>
          </cell>
        </row>
        <row r="178">
          <cell r="A178">
            <v>65021000</v>
          </cell>
          <cell r="B178" t="str">
            <v>Charges financières</v>
          </cell>
        </row>
        <row r="179">
          <cell r="A179">
            <v>65022000</v>
          </cell>
          <cell r="B179" t="str">
            <v>Charges financières</v>
          </cell>
        </row>
        <row r="180">
          <cell r="A180">
            <v>65025100</v>
          </cell>
          <cell r="B180" t="str">
            <v>Charges financières</v>
          </cell>
        </row>
        <row r="181">
          <cell r="A181">
            <v>65030000</v>
          </cell>
          <cell r="B181" t="str">
            <v>Charges financières</v>
          </cell>
        </row>
        <row r="182">
          <cell r="A182">
            <v>65030100</v>
          </cell>
          <cell r="B182" t="str">
            <v>Charges financières</v>
          </cell>
        </row>
        <row r="183">
          <cell r="A183">
            <v>65030200</v>
          </cell>
          <cell r="B183" t="str">
            <v>Charges financières</v>
          </cell>
        </row>
        <row r="184">
          <cell r="A184">
            <v>65031000</v>
          </cell>
          <cell r="B184" t="str">
            <v>Charges financières</v>
          </cell>
        </row>
        <row r="185">
          <cell r="A185">
            <v>65031100</v>
          </cell>
          <cell r="B185" t="str">
            <v>Charges financières</v>
          </cell>
        </row>
        <row r="186">
          <cell r="A186">
            <v>65031200</v>
          </cell>
          <cell r="B186" t="str">
            <v>Charges financières</v>
          </cell>
        </row>
        <row r="187">
          <cell r="A187">
            <v>65032000</v>
          </cell>
          <cell r="B187" t="str">
            <v>Charges financières</v>
          </cell>
        </row>
        <row r="188">
          <cell r="A188">
            <v>65032100</v>
          </cell>
          <cell r="B188" t="str">
            <v>Charges financières</v>
          </cell>
        </row>
        <row r="189">
          <cell r="A189">
            <v>65033000</v>
          </cell>
          <cell r="B189" t="str">
            <v>Charges financières</v>
          </cell>
        </row>
        <row r="190">
          <cell r="A190">
            <v>65033100</v>
          </cell>
          <cell r="B190" t="str">
            <v>Charges financières</v>
          </cell>
        </row>
        <row r="191">
          <cell r="A191">
            <v>65033200</v>
          </cell>
          <cell r="B191" t="str">
            <v>Charges financières</v>
          </cell>
        </row>
        <row r="192">
          <cell r="A192">
            <v>65033300</v>
          </cell>
          <cell r="B192" t="str">
            <v>Charges financières</v>
          </cell>
        </row>
        <row r="193">
          <cell r="A193">
            <v>65033400</v>
          </cell>
          <cell r="B193" t="str">
            <v>Charges financières</v>
          </cell>
        </row>
        <row r="194">
          <cell r="A194">
            <v>65034000</v>
          </cell>
          <cell r="B194" t="str">
            <v>Charges financières</v>
          </cell>
        </row>
        <row r="195">
          <cell r="A195">
            <v>65035000</v>
          </cell>
          <cell r="B195" t="str">
            <v>Charges financières</v>
          </cell>
        </row>
        <row r="196">
          <cell r="A196">
            <v>65036000</v>
          </cell>
          <cell r="B196" t="str">
            <v>Charges financières</v>
          </cell>
        </row>
        <row r="197">
          <cell r="A197">
            <v>65036100</v>
          </cell>
          <cell r="B197" t="str">
            <v>Charges financières</v>
          </cell>
        </row>
        <row r="198">
          <cell r="A198">
            <v>65036200</v>
          </cell>
          <cell r="B198" t="str">
            <v>Charges financières</v>
          </cell>
        </row>
        <row r="199">
          <cell r="A199">
            <v>65036300</v>
          </cell>
          <cell r="B199" t="str">
            <v>Charges financières</v>
          </cell>
        </row>
        <row r="200">
          <cell r="A200">
            <v>65036400</v>
          </cell>
          <cell r="B200" t="str">
            <v>Charges financières</v>
          </cell>
        </row>
        <row r="201">
          <cell r="A201">
            <v>65036500</v>
          </cell>
          <cell r="B201" t="str">
            <v>Charges financières</v>
          </cell>
        </row>
        <row r="202">
          <cell r="A202">
            <v>65037000</v>
          </cell>
          <cell r="B202" t="str">
            <v>Charges financières</v>
          </cell>
        </row>
        <row r="203">
          <cell r="A203">
            <v>65037100</v>
          </cell>
          <cell r="B203" t="str">
            <v>Charges financières</v>
          </cell>
        </row>
        <row r="204">
          <cell r="A204">
            <v>65037200</v>
          </cell>
          <cell r="B204" t="str">
            <v>Charges financières</v>
          </cell>
        </row>
        <row r="205">
          <cell r="A205">
            <v>65037300</v>
          </cell>
          <cell r="B205" t="str">
            <v>Charges financières</v>
          </cell>
        </row>
        <row r="206">
          <cell r="A206">
            <v>65040000</v>
          </cell>
          <cell r="B206" t="str">
            <v>Charges financières</v>
          </cell>
        </row>
        <row r="207">
          <cell r="A207">
            <v>65050000</v>
          </cell>
          <cell r="B207" t="str">
            <v>Charges financières</v>
          </cell>
        </row>
        <row r="208">
          <cell r="A208">
            <v>65050100</v>
          </cell>
          <cell r="B208" t="str">
            <v>Charges financières</v>
          </cell>
        </row>
        <row r="209">
          <cell r="A209">
            <v>65050200</v>
          </cell>
          <cell r="B209" t="str">
            <v>Charges financières</v>
          </cell>
        </row>
        <row r="210">
          <cell r="A210">
            <v>65050300</v>
          </cell>
          <cell r="B210" t="str">
            <v>Charges financières</v>
          </cell>
        </row>
        <row r="211">
          <cell r="A211">
            <v>65057000</v>
          </cell>
          <cell r="B211" t="str">
            <v>Charges financières</v>
          </cell>
        </row>
        <row r="212">
          <cell r="A212">
            <v>65057100</v>
          </cell>
          <cell r="B212" t="str">
            <v>Charges financières</v>
          </cell>
        </row>
        <row r="213">
          <cell r="A213">
            <v>65057200</v>
          </cell>
          <cell r="B213" t="str">
            <v>Charges financières</v>
          </cell>
        </row>
        <row r="214">
          <cell r="A214">
            <v>65057300</v>
          </cell>
          <cell r="B214" t="str">
            <v>Charges financières</v>
          </cell>
        </row>
        <row r="215">
          <cell r="A215">
            <v>65057400</v>
          </cell>
          <cell r="B215" t="str">
            <v>Charges financières</v>
          </cell>
        </row>
        <row r="216">
          <cell r="A216">
            <v>65058000</v>
          </cell>
          <cell r="B216" t="str">
            <v>Charges financières</v>
          </cell>
        </row>
        <row r="217">
          <cell r="A217">
            <v>65058100</v>
          </cell>
          <cell r="B217" t="str">
            <v>Charges financières</v>
          </cell>
        </row>
        <row r="218">
          <cell r="A218">
            <v>65058200</v>
          </cell>
          <cell r="B218" t="str">
            <v>Charges financières</v>
          </cell>
        </row>
        <row r="219">
          <cell r="A219">
            <v>65059900</v>
          </cell>
          <cell r="B219" t="str">
            <v>Charges financières</v>
          </cell>
        </row>
        <row r="220">
          <cell r="A220">
            <v>65090000</v>
          </cell>
          <cell r="B220" t="str">
            <v>Charges financières</v>
          </cell>
        </row>
        <row r="221">
          <cell r="A221">
            <v>65090500</v>
          </cell>
          <cell r="B221" t="str">
            <v>Charges financières</v>
          </cell>
        </row>
        <row r="222">
          <cell r="A222">
            <v>65090700</v>
          </cell>
          <cell r="B222" t="str">
            <v>Charges financières</v>
          </cell>
        </row>
        <row r="223">
          <cell r="A223">
            <v>65090800</v>
          </cell>
          <cell r="B223" t="str">
            <v>Charges financières</v>
          </cell>
        </row>
        <row r="224">
          <cell r="A224">
            <v>65099000</v>
          </cell>
          <cell r="B224" t="str">
            <v>Charges financières</v>
          </cell>
        </row>
        <row r="225">
          <cell r="A225">
            <v>65100100</v>
          </cell>
          <cell r="B225" t="str">
            <v>Charges financières</v>
          </cell>
        </row>
        <row r="226">
          <cell r="A226">
            <v>65110000</v>
          </cell>
          <cell r="B226" t="str">
            <v>Charges financières</v>
          </cell>
        </row>
        <row r="227">
          <cell r="A227">
            <v>65200000</v>
          </cell>
          <cell r="B227" t="str">
            <v>Charges financières</v>
          </cell>
        </row>
        <row r="228">
          <cell r="A228">
            <v>65300000</v>
          </cell>
          <cell r="B228" t="str">
            <v>Charges financières</v>
          </cell>
        </row>
        <row r="229">
          <cell r="A229">
            <v>65331000</v>
          </cell>
          <cell r="B229" t="str">
            <v>Charges financières</v>
          </cell>
        </row>
        <row r="230">
          <cell r="A230">
            <v>65334000</v>
          </cell>
          <cell r="B230" t="str">
            <v>Charges financières</v>
          </cell>
        </row>
        <row r="231">
          <cell r="A231">
            <v>65335000</v>
          </cell>
          <cell r="B231" t="str">
            <v>Charges financières</v>
          </cell>
        </row>
        <row r="232">
          <cell r="A232">
            <v>65400000</v>
          </cell>
          <cell r="B232" t="str">
            <v>Charges financières</v>
          </cell>
        </row>
        <row r="233">
          <cell r="A233">
            <v>65410000</v>
          </cell>
          <cell r="B233" t="str">
            <v>Charges financières</v>
          </cell>
        </row>
        <row r="234">
          <cell r="A234">
            <v>65500000</v>
          </cell>
          <cell r="B234" t="str">
            <v>Charges financières</v>
          </cell>
        </row>
        <row r="235">
          <cell r="A235">
            <v>65600000</v>
          </cell>
          <cell r="B235" t="str">
            <v>Charges financières</v>
          </cell>
        </row>
        <row r="236">
          <cell r="A236">
            <v>65609900</v>
          </cell>
          <cell r="B236" t="str">
            <v>Charges financières</v>
          </cell>
        </row>
        <row r="237">
          <cell r="A237">
            <v>65610000</v>
          </cell>
          <cell r="B237" t="str">
            <v>Charges financières</v>
          </cell>
        </row>
        <row r="238">
          <cell r="A238">
            <v>65611000</v>
          </cell>
          <cell r="B238" t="str">
            <v>Charges financières</v>
          </cell>
        </row>
        <row r="239">
          <cell r="A239">
            <v>65612000</v>
          </cell>
          <cell r="B239" t="str">
            <v>Charges financières</v>
          </cell>
        </row>
        <row r="240">
          <cell r="A240">
            <v>65613000</v>
          </cell>
          <cell r="B240" t="str">
            <v>Charges financières</v>
          </cell>
        </row>
        <row r="241">
          <cell r="A241">
            <v>65615000</v>
          </cell>
          <cell r="B241" t="str">
            <v>Charges financières</v>
          </cell>
        </row>
        <row r="242">
          <cell r="A242">
            <v>65620000</v>
          </cell>
          <cell r="B242" t="str">
            <v>Charges financières</v>
          </cell>
        </row>
        <row r="243">
          <cell r="A243">
            <v>65625000</v>
          </cell>
          <cell r="B243" t="str">
            <v>Charges financières</v>
          </cell>
        </row>
        <row r="244">
          <cell r="A244">
            <v>65626000</v>
          </cell>
          <cell r="B244" t="str">
            <v>Charges financières</v>
          </cell>
        </row>
        <row r="245">
          <cell r="A245">
            <v>65635000</v>
          </cell>
          <cell r="B245" t="str">
            <v>Charges financières</v>
          </cell>
        </row>
        <row r="246">
          <cell r="A246">
            <v>65636000</v>
          </cell>
          <cell r="B246" t="str">
            <v>Charges financières</v>
          </cell>
        </row>
        <row r="247">
          <cell r="A247">
            <v>65645000</v>
          </cell>
          <cell r="B247" t="str">
            <v>Charges financières</v>
          </cell>
        </row>
        <row r="248">
          <cell r="A248">
            <v>65646000</v>
          </cell>
          <cell r="B248" t="str">
            <v>Charges financières</v>
          </cell>
        </row>
        <row r="249">
          <cell r="A249">
            <v>65647000</v>
          </cell>
          <cell r="B249" t="str">
            <v>Charges financières</v>
          </cell>
        </row>
        <row r="250">
          <cell r="A250">
            <v>65650000</v>
          </cell>
          <cell r="B250" t="str">
            <v>Charges financières</v>
          </cell>
        </row>
        <row r="251">
          <cell r="A251">
            <v>65700000</v>
          </cell>
          <cell r="B251" t="str">
            <v>Charges financières</v>
          </cell>
        </row>
        <row r="252">
          <cell r="A252">
            <v>65900000</v>
          </cell>
          <cell r="B252" t="str">
            <v>Charges financières</v>
          </cell>
        </row>
        <row r="253">
          <cell r="A253">
            <v>67000000</v>
          </cell>
          <cell r="B253" t="str">
            <v>Impôts</v>
          </cell>
        </row>
        <row r="254">
          <cell r="A254">
            <v>67001000</v>
          </cell>
          <cell r="B254" t="str">
            <v>Impôts</v>
          </cell>
        </row>
        <row r="255">
          <cell r="A255">
            <v>67002000</v>
          </cell>
          <cell r="B255" t="str">
            <v>Impôts</v>
          </cell>
        </row>
        <row r="256">
          <cell r="A256">
            <v>67003000</v>
          </cell>
          <cell r="B256" t="str">
            <v>Impôts</v>
          </cell>
        </row>
        <row r="257">
          <cell r="A257">
            <v>67010000</v>
          </cell>
          <cell r="B257" t="str">
            <v>Impôts</v>
          </cell>
        </row>
        <row r="258">
          <cell r="A258">
            <v>67020000</v>
          </cell>
          <cell r="B258" t="str">
            <v>Impôts</v>
          </cell>
        </row>
        <row r="259">
          <cell r="A259">
            <v>67100000</v>
          </cell>
          <cell r="B259" t="str">
            <v>Impôts</v>
          </cell>
        </row>
        <row r="260">
          <cell r="A260">
            <v>67119400</v>
          </cell>
          <cell r="B260" t="str">
            <v>Impôts</v>
          </cell>
        </row>
        <row r="261">
          <cell r="A261">
            <v>67120000</v>
          </cell>
          <cell r="B261" t="str">
            <v>Impôts</v>
          </cell>
        </row>
        <row r="262">
          <cell r="A262">
            <v>67219500</v>
          </cell>
          <cell r="B262" t="str">
            <v>Impôts</v>
          </cell>
        </row>
        <row r="263">
          <cell r="A263">
            <v>67219700</v>
          </cell>
          <cell r="B263" t="str">
            <v>Impôts</v>
          </cell>
        </row>
        <row r="264">
          <cell r="A264">
            <v>67219800</v>
          </cell>
          <cell r="B264" t="str">
            <v>Impôts</v>
          </cell>
        </row>
        <row r="265">
          <cell r="A265">
            <v>67229500</v>
          </cell>
          <cell r="B265" t="str">
            <v>Impôts</v>
          </cell>
        </row>
        <row r="266">
          <cell r="A266">
            <v>70000000</v>
          </cell>
          <cell r="B266" t="str">
            <v>Charges communes</v>
          </cell>
        </row>
        <row r="267">
          <cell r="A267">
            <v>70000100</v>
          </cell>
        </row>
        <row r="268">
          <cell r="A268">
            <v>70000200</v>
          </cell>
        </row>
        <row r="269">
          <cell r="A269">
            <v>70000300</v>
          </cell>
          <cell r="B269" t="str">
            <v>Indemnités</v>
          </cell>
        </row>
        <row r="270">
          <cell r="A270">
            <v>70000500</v>
          </cell>
          <cell r="B270" t="str">
            <v>Honoraires de gérance</v>
          </cell>
        </row>
        <row r="271">
          <cell r="A271">
            <v>70000600</v>
          </cell>
          <cell r="B271" t="str">
            <v>Honoraires de gérance</v>
          </cell>
        </row>
        <row r="272">
          <cell r="A272">
            <v>70001000</v>
          </cell>
        </row>
        <row r="273">
          <cell r="A273">
            <v>70001100</v>
          </cell>
        </row>
        <row r="274">
          <cell r="A274">
            <v>70600000</v>
          </cell>
          <cell r="B274" t="str">
            <v>Charges financières</v>
          </cell>
        </row>
        <row r="275">
          <cell r="A275">
            <v>72000000</v>
          </cell>
          <cell r="B275" t="str">
            <v>salaires + ass.groupe</v>
          </cell>
        </row>
        <row r="276">
          <cell r="A276">
            <v>74540000</v>
          </cell>
        </row>
        <row r="277">
          <cell r="A277">
            <v>74600000</v>
          </cell>
          <cell r="B277" t="str">
            <v>Assurances</v>
          </cell>
        </row>
        <row r="278">
          <cell r="A278">
            <v>74600100</v>
          </cell>
          <cell r="B278" t="str">
            <v>salaires + ass.groupe</v>
          </cell>
        </row>
        <row r="279">
          <cell r="A279">
            <v>74600300</v>
          </cell>
        </row>
        <row r="280">
          <cell r="A280">
            <v>74600400</v>
          </cell>
        </row>
        <row r="281">
          <cell r="A281">
            <v>74601000</v>
          </cell>
        </row>
        <row r="282">
          <cell r="A282">
            <v>74959900</v>
          </cell>
        </row>
        <row r="283">
          <cell r="A283">
            <v>74960000</v>
          </cell>
          <cell r="B283" t="str">
            <v>Personnel intérimaire</v>
          </cell>
        </row>
        <row r="284">
          <cell r="A284">
            <v>74960100</v>
          </cell>
        </row>
        <row r="285">
          <cell r="A285">
            <v>74960200</v>
          </cell>
          <cell r="B285" t="str">
            <v>salaires + ass.groupe</v>
          </cell>
        </row>
        <row r="286">
          <cell r="A286">
            <v>74962000</v>
          </cell>
          <cell r="B286" t="str">
            <v>salaires + ass.groupe</v>
          </cell>
        </row>
        <row r="287">
          <cell r="A287">
            <v>75000000</v>
          </cell>
          <cell r="B287" t="str">
            <v>Charges financières</v>
          </cell>
        </row>
        <row r="288">
          <cell r="A288">
            <v>75001000</v>
          </cell>
          <cell r="B288" t="str">
            <v>Charges financières</v>
          </cell>
        </row>
        <row r="289">
          <cell r="A289">
            <v>75001100</v>
          </cell>
          <cell r="B289" t="str">
            <v>Charges financières</v>
          </cell>
        </row>
        <row r="290">
          <cell r="A290">
            <v>75009900</v>
          </cell>
          <cell r="B290" t="str">
            <v>Charges financières</v>
          </cell>
        </row>
        <row r="291">
          <cell r="A291">
            <v>75010000</v>
          </cell>
          <cell r="B291" t="str">
            <v>Charges financières</v>
          </cell>
        </row>
        <row r="292">
          <cell r="A292">
            <v>75011000</v>
          </cell>
          <cell r="B292" t="str">
            <v>Charges financières</v>
          </cell>
        </row>
        <row r="293">
          <cell r="A293">
            <v>75012000</v>
          </cell>
          <cell r="B293" t="str">
            <v>Charges financières</v>
          </cell>
        </row>
        <row r="294">
          <cell r="A294">
            <v>75020000</v>
          </cell>
          <cell r="B294" t="str">
            <v>Charges financières</v>
          </cell>
        </row>
        <row r="295">
          <cell r="A295">
            <v>75020100</v>
          </cell>
          <cell r="B295" t="str">
            <v>Charges financières</v>
          </cell>
        </row>
        <row r="296">
          <cell r="A296">
            <v>75020200</v>
          </cell>
          <cell r="B296" t="str">
            <v>Charges financières</v>
          </cell>
        </row>
        <row r="297">
          <cell r="A297">
            <v>75020300</v>
          </cell>
          <cell r="B297" t="str">
            <v>Charges financières</v>
          </cell>
        </row>
        <row r="298">
          <cell r="A298">
            <v>75020400</v>
          </cell>
          <cell r="B298" t="str">
            <v>Charges financières</v>
          </cell>
        </row>
        <row r="299">
          <cell r="A299">
            <v>75020500</v>
          </cell>
          <cell r="B299" t="str">
            <v>Charges financières</v>
          </cell>
        </row>
        <row r="300">
          <cell r="A300">
            <v>75020700</v>
          </cell>
          <cell r="B300" t="str">
            <v>Charges financières</v>
          </cell>
        </row>
        <row r="301">
          <cell r="A301">
            <v>75020800</v>
          </cell>
          <cell r="B301" t="str">
            <v>Charges financières</v>
          </cell>
        </row>
        <row r="302">
          <cell r="A302">
            <v>75020900</v>
          </cell>
          <cell r="B302" t="str">
            <v>Charges financières</v>
          </cell>
        </row>
        <row r="303">
          <cell r="A303">
            <v>75021000</v>
          </cell>
          <cell r="B303" t="str">
            <v>Charges financières</v>
          </cell>
        </row>
        <row r="304">
          <cell r="A304">
            <v>75021200</v>
          </cell>
          <cell r="B304" t="str">
            <v>Charges financières</v>
          </cell>
        </row>
        <row r="305">
          <cell r="A305">
            <v>75021300</v>
          </cell>
          <cell r="B305" t="str">
            <v>Charges financières</v>
          </cell>
        </row>
        <row r="306">
          <cell r="A306">
            <v>75021400</v>
          </cell>
          <cell r="B306" t="str">
            <v>Charges financières</v>
          </cell>
        </row>
        <row r="307">
          <cell r="A307">
            <v>75021500</v>
          </cell>
          <cell r="B307" t="str">
            <v>Charges financières</v>
          </cell>
        </row>
        <row r="308">
          <cell r="A308">
            <v>75021600</v>
          </cell>
          <cell r="B308" t="str">
            <v>Charges financières</v>
          </cell>
        </row>
        <row r="309">
          <cell r="A309">
            <v>75021700</v>
          </cell>
          <cell r="B309" t="str">
            <v>Charges financières</v>
          </cell>
        </row>
        <row r="310">
          <cell r="A310">
            <v>75021800</v>
          </cell>
          <cell r="B310" t="str">
            <v>Charges financières</v>
          </cell>
        </row>
        <row r="311">
          <cell r="A311">
            <v>75021900</v>
          </cell>
          <cell r="B311" t="str">
            <v>Charges financières</v>
          </cell>
        </row>
        <row r="312">
          <cell r="A312">
            <v>75025000</v>
          </cell>
          <cell r="B312" t="str">
            <v>Charges financières</v>
          </cell>
        </row>
        <row r="313">
          <cell r="A313">
            <v>75025100</v>
          </cell>
          <cell r="B313" t="str">
            <v>Charges financières</v>
          </cell>
        </row>
        <row r="314">
          <cell r="A314">
            <v>75025200</v>
          </cell>
          <cell r="B314" t="str">
            <v>Charges financières</v>
          </cell>
        </row>
        <row r="315">
          <cell r="A315">
            <v>75026000</v>
          </cell>
          <cell r="B315" t="str">
            <v>Charges financières</v>
          </cell>
        </row>
        <row r="316">
          <cell r="A316">
            <v>75026100</v>
          </cell>
          <cell r="B316" t="str">
            <v>Charges financières</v>
          </cell>
        </row>
        <row r="317">
          <cell r="A317">
            <v>75030000</v>
          </cell>
          <cell r="B317" t="str">
            <v>Charges financières</v>
          </cell>
        </row>
        <row r="318">
          <cell r="A318">
            <v>75050200</v>
          </cell>
          <cell r="B318" t="str">
            <v>Charges financières</v>
          </cell>
        </row>
        <row r="319">
          <cell r="A319">
            <v>75100000</v>
          </cell>
          <cell r="B319" t="str">
            <v>Charges financières</v>
          </cell>
        </row>
        <row r="320">
          <cell r="A320">
            <v>75100100</v>
          </cell>
          <cell r="B320" t="str">
            <v>Charges financières</v>
          </cell>
        </row>
        <row r="321">
          <cell r="A321">
            <v>75101000</v>
          </cell>
          <cell r="B321" t="str">
            <v>Charges financières</v>
          </cell>
        </row>
        <row r="322">
          <cell r="A322">
            <v>75101200</v>
          </cell>
          <cell r="B322" t="str">
            <v>Charges financières</v>
          </cell>
        </row>
        <row r="323">
          <cell r="A323">
            <v>75101300</v>
          </cell>
          <cell r="B323" t="str">
            <v>Charges financières</v>
          </cell>
        </row>
        <row r="324">
          <cell r="A324">
            <v>75101400</v>
          </cell>
          <cell r="B324" t="str">
            <v>Charges financières</v>
          </cell>
        </row>
        <row r="325">
          <cell r="A325">
            <v>75109900</v>
          </cell>
          <cell r="B325" t="str">
            <v>Charges financières</v>
          </cell>
        </row>
        <row r="326">
          <cell r="A326">
            <v>75110000</v>
          </cell>
          <cell r="B326" t="str">
            <v>Charges financières</v>
          </cell>
        </row>
        <row r="327">
          <cell r="A327">
            <v>75120000</v>
          </cell>
          <cell r="B327" t="str">
            <v>Charges financières</v>
          </cell>
        </row>
        <row r="328">
          <cell r="A328">
            <v>75130000</v>
          </cell>
          <cell r="B328" t="str">
            <v>Charges financières</v>
          </cell>
        </row>
        <row r="329">
          <cell r="A329">
            <v>75140100</v>
          </cell>
          <cell r="B329" t="str">
            <v>Charges financières</v>
          </cell>
        </row>
        <row r="330">
          <cell r="A330">
            <v>75140200</v>
          </cell>
          <cell r="B330" t="str">
            <v>Charges financières</v>
          </cell>
        </row>
        <row r="331">
          <cell r="A331">
            <v>75140300</v>
          </cell>
          <cell r="B331" t="str">
            <v>Charges financières</v>
          </cell>
        </row>
        <row r="332">
          <cell r="A332">
            <v>75140400</v>
          </cell>
          <cell r="B332" t="str">
            <v>Charges financières</v>
          </cell>
        </row>
        <row r="333">
          <cell r="A333">
            <v>75140500</v>
          </cell>
          <cell r="B333" t="str">
            <v>Charges financières</v>
          </cell>
        </row>
        <row r="334">
          <cell r="A334">
            <v>75140600</v>
          </cell>
          <cell r="B334" t="str">
            <v>Charges financières</v>
          </cell>
        </row>
        <row r="335">
          <cell r="A335">
            <v>75140700</v>
          </cell>
          <cell r="B335" t="str">
            <v>Charges financières</v>
          </cell>
        </row>
        <row r="336">
          <cell r="A336">
            <v>75200100</v>
          </cell>
          <cell r="B336" t="str">
            <v>Charges financières</v>
          </cell>
        </row>
        <row r="337">
          <cell r="A337">
            <v>75400000</v>
          </cell>
          <cell r="B337" t="str">
            <v>Charges financières</v>
          </cell>
        </row>
        <row r="338">
          <cell r="A338">
            <v>75410000</v>
          </cell>
          <cell r="B338" t="str">
            <v>Charges financières</v>
          </cell>
        </row>
        <row r="339">
          <cell r="A339">
            <v>75500000</v>
          </cell>
          <cell r="B339" t="str">
            <v>Charges financières</v>
          </cell>
        </row>
        <row r="340">
          <cell r="A340">
            <v>75600000</v>
          </cell>
          <cell r="B340" t="str">
            <v>Charges financières</v>
          </cell>
        </row>
        <row r="341">
          <cell r="A341">
            <v>75600100</v>
          </cell>
          <cell r="B341" t="str">
            <v>Charges financières</v>
          </cell>
        </row>
        <row r="342">
          <cell r="A342">
            <v>75611000</v>
          </cell>
          <cell r="B342" t="str">
            <v>Charges financières</v>
          </cell>
        </row>
        <row r="343">
          <cell r="A343">
            <v>75700000</v>
          </cell>
          <cell r="B343" t="str">
            <v>Charges financières</v>
          </cell>
        </row>
        <row r="344">
          <cell r="A344">
            <v>75900000</v>
          </cell>
          <cell r="B344" t="str">
            <v>Charges financières</v>
          </cell>
        </row>
        <row r="345">
          <cell r="A345">
            <v>76010000</v>
          </cell>
          <cell r="B345" t="str">
            <v>Produits exceptionnels</v>
          </cell>
        </row>
        <row r="346">
          <cell r="A346">
            <v>76110000</v>
          </cell>
          <cell r="B346" t="str">
            <v>Produits exceptionnels</v>
          </cell>
        </row>
        <row r="347">
          <cell r="A347">
            <v>76200000</v>
          </cell>
          <cell r="B347" t="str">
            <v>Produits exceptionnels</v>
          </cell>
        </row>
        <row r="348">
          <cell r="A348">
            <v>76300000</v>
          </cell>
          <cell r="B348" t="str">
            <v>Produits exceptionnels</v>
          </cell>
        </row>
        <row r="349">
          <cell r="A349">
            <v>76400000</v>
          </cell>
          <cell r="B349" t="str">
            <v>Produits exceptionnels</v>
          </cell>
        </row>
        <row r="350">
          <cell r="A350">
            <v>76500000</v>
          </cell>
          <cell r="B350" t="str">
            <v>Produits exceptionnels</v>
          </cell>
        </row>
        <row r="351">
          <cell r="A351">
            <v>77100000</v>
          </cell>
          <cell r="B351" t="str">
            <v>Impôts</v>
          </cell>
        </row>
        <row r="352">
          <cell r="A352">
            <v>77110000</v>
          </cell>
          <cell r="B352" t="str">
            <v>Impôts</v>
          </cell>
        </row>
        <row r="353">
          <cell r="A353">
            <v>77120000</v>
          </cell>
          <cell r="B353" t="str">
            <v>Impôts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"/>
      <sheetName val="FR"/>
      <sheetName val="NL"/>
      <sheetName val="CDR 2018"/>
      <sheetName val="CDR  2016"/>
      <sheetName val="CDR 2017"/>
    </sheetNames>
    <sheetDataSet>
      <sheetData sheetId="0"/>
      <sheetData sheetId="1"/>
      <sheetData sheetId="2"/>
      <sheetData sheetId="3">
        <row r="15">
          <cell r="B15">
            <v>61246936.200000003</v>
          </cell>
        </row>
        <row r="22">
          <cell r="B22">
            <v>4735734.13</v>
          </cell>
        </row>
        <row r="23">
          <cell r="B23">
            <v>-234127.15</v>
          </cell>
        </row>
        <row r="28">
          <cell r="B28">
            <v>-23427.54</v>
          </cell>
        </row>
        <row r="29">
          <cell r="B29">
            <v>15356557.449999999</v>
          </cell>
        </row>
        <row r="32">
          <cell r="B32">
            <v>-635390.56999999995</v>
          </cell>
        </row>
        <row r="33">
          <cell r="B33">
            <v>-20498471.09</v>
          </cell>
        </row>
        <row r="38">
          <cell r="B38">
            <v>-696795.05</v>
          </cell>
        </row>
        <row r="47">
          <cell r="B47">
            <v>-606597.36</v>
          </cell>
        </row>
        <row r="51">
          <cell r="B51">
            <v>-3368584.99</v>
          </cell>
        </row>
        <row r="52">
          <cell r="B52">
            <v>-6862699.4170000004</v>
          </cell>
        </row>
        <row r="55">
          <cell r="B55">
            <v>0</v>
          </cell>
        </row>
        <row r="58">
          <cell r="B58">
            <v>-2941156.8930000002</v>
          </cell>
        </row>
        <row r="61">
          <cell r="B61">
            <v>27392542</v>
          </cell>
        </row>
        <row r="63">
          <cell r="B63">
            <v>3174364.64</v>
          </cell>
        </row>
        <row r="66">
          <cell r="B66">
            <v>-266028.28999999998</v>
          </cell>
        </row>
        <row r="68">
          <cell r="B68">
            <v>35032223.719999999</v>
          </cell>
        </row>
        <row r="74">
          <cell r="B74">
            <v>-11471015.41</v>
          </cell>
        </row>
        <row r="84">
          <cell r="B84">
            <v>-393915.03</v>
          </cell>
        </row>
        <row r="89">
          <cell r="B89">
            <v>-1338440.3600000001</v>
          </cell>
        </row>
        <row r="97">
          <cell r="B97">
            <v>-1392992.94</v>
          </cell>
        </row>
      </sheetData>
      <sheetData sheetId="4"/>
      <sheetData sheetId="5">
        <row r="2">
          <cell r="B2">
            <v>64125251.280000001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-value 121000"/>
      <sheetName val="Bilan avant et apres corr AA"/>
      <sheetName val="Réal &lt;&gt; prévisions"/>
      <sheetName val="BILAN CONSOL. IMPRIMEUR"/>
      <sheetName val="BILAN CONSOL. NL"/>
      <sheetName val="bilan cons1296 - 1295&gt; écarts"/>
      <sheetName val="bilan cons 1296 "/>
      <sheetName val="reserves consolidées 31 12 96"/>
      <sheetName val="Valpart 1296"/>
      <sheetName val="Cofinimmo 1296"/>
      <sheetName val="Cofinimmo 1296 - 0696"/>
      <sheetName val="Brafima 1296"/>
      <sheetName val="Brafima 1296 - 0696"/>
      <sheetName val="Eupic Montoyer 1296 - 0696"/>
      <sheetName val="Eupic Montoyer 1296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ttes"/>
      <sheetName val="Dépenses"/>
      <sheetName val="Couverture IRS"/>
      <sheetName val="Banques"/>
      <sheetName val="TRESGEN"/>
      <sheetName val="Module1"/>
      <sheetName val="Sheet1"/>
      <sheetName val="AVANDETT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Modèles loués"/>
      <sheetName val="Loués 980330"/>
    </sheetNames>
    <sheetDataSet>
      <sheetData sheetId="0" refreshError="1">
        <row r="2">
          <cell r="A2" t="str">
            <v>*</v>
          </cell>
          <cell r="B2" t="str">
            <v>*</v>
          </cell>
          <cell r="E2" t="str">
            <v>*</v>
          </cell>
          <cell r="F2" t="str">
            <v>*</v>
          </cell>
        </row>
        <row r="3">
          <cell r="A3" t="str">
            <v>BOURDON 100</v>
          </cell>
          <cell r="B3" t="str">
            <v>AdC Décentralisé</v>
          </cell>
          <cell r="E3" t="str">
            <v>AdC Décentralisé</v>
          </cell>
          <cell r="F3" t="str">
            <v>AdC</v>
          </cell>
        </row>
        <row r="4">
          <cell r="A4" t="str">
            <v>BRAND WHITLOCK</v>
          </cell>
          <cell r="B4" t="str">
            <v>AdC Décentralisé</v>
          </cell>
          <cell r="E4" t="str">
            <v>AdC Q-L</v>
          </cell>
          <cell r="F4" t="str">
            <v>AdC</v>
          </cell>
        </row>
        <row r="5">
          <cell r="A5" t="str">
            <v>COLONEL BOURG 105</v>
          </cell>
          <cell r="B5" t="str">
            <v>AdC Décentralisé</v>
          </cell>
          <cell r="E5" t="str">
            <v>AGA CEE</v>
          </cell>
          <cell r="F5" t="str">
            <v>AGA</v>
          </cell>
        </row>
        <row r="6">
          <cell r="A6" t="str">
            <v>COLONEL BOURG 122</v>
          </cell>
          <cell r="B6" t="str">
            <v>AdC Décentralisé</v>
          </cell>
          <cell r="E6" t="str">
            <v>AGA Centre</v>
          </cell>
          <cell r="F6" t="str">
            <v>AGA</v>
          </cell>
        </row>
        <row r="7">
          <cell r="A7" t="str">
            <v>CORNER BUILDING</v>
          </cell>
          <cell r="B7" t="str">
            <v>AdC Décentralisé</v>
          </cell>
          <cell r="E7" t="str">
            <v>CP Antwerp</v>
          </cell>
          <cell r="F7" t="str">
            <v>CP</v>
          </cell>
        </row>
        <row r="8">
          <cell r="A8" t="str">
            <v>TAMARIS METTEWIE</v>
          </cell>
          <cell r="B8" t="str">
            <v>AdC Décentralisé</v>
          </cell>
          <cell r="E8" t="str">
            <v>DHU</v>
          </cell>
          <cell r="F8" t="str">
            <v>DHU</v>
          </cell>
        </row>
        <row r="9">
          <cell r="A9" t="str">
            <v>TERVUREN 270-272</v>
          </cell>
          <cell r="B9" t="str">
            <v>AdC Décentralisé</v>
          </cell>
          <cell r="E9" t="str">
            <v>MdG Divers</v>
          </cell>
          <cell r="F9" t="str">
            <v>MdG</v>
          </cell>
        </row>
        <row r="10">
          <cell r="A10" t="str">
            <v>TWIN HOUSE NEERVELD</v>
          </cell>
          <cell r="B10" t="str">
            <v>AdC Décentralisé</v>
          </cell>
          <cell r="E10" t="str">
            <v>MdG Louise</v>
          </cell>
          <cell r="F10" t="str">
            <v>MdG</v>
          </cell>
        </row>
        <row r="11">
          <cell r="A11" t="str">
            <v>WOLUWE 106-108</v>
          </cell>
          <cell r="B11" t="str">
            <v>AdC Décentralisé</v>
          </cell>
          <cell r="E11" t="str">
            <v>*</v>
          </cell>
          <cell r="F11" t="str">
            <v>*</v>
          </cell>
        </row>
        <row r="12">
          <cell r="A12" t="str">
            <v>WOLUWE 34</v>
          </cell>
          <cell r="B12" t="str">
            <v>AdC Décentralisé</v>
          </cell>
        </row>
        <row r="13">
          <cell r="A13" t="str">
            <v>ARTS 13-14</v>
          </cell>
          <cell r="B13" t="str">
            <v>AdC Q-L</v>
          </cell>
        </row>
        <row r="14">
          <cell r="A14" t="str">
            <v>ARTS 19H</v>
          </cell>
          <cell r="B14" t="str">
            <v>AdC Q-L</v>
          </cell>
        </row>
        <row r="15">
          <cell r="A15" t="str">
            <v>ARTS 3-4-5</v>
          </cell>
          <cell r="B15" t="str">
            <v>AdC Q-L</v>
          </cell>
        </row>
        <row r="16">
          <cell r="A16" t="str">
            <v>ARTS 39</v>
          </cell>
          <cell r="B16" t="str">
            <v>AdC Q-L</v>
          </cell>
        </row>
        <row r="17">
          <cell r="A17" t="str">
            <v>AUDERGHEM 65</v>
          </cell>
          <cell r="B17" t="str">
            <v>AdC Q-L</v>
          </cell>
        </row>
        <row r="18">
          <cell r="A18" t="str">
            <v>AUDERGHEM 69-73</v>
          </cell>
          <cell r="B18" t="str">
            <v>AdC Q-L</v>
          </cell>
        </row>
        <row r="19">
          <cell r="A19" t="str">
            <v>CORTENBERGH 79-81</v>
          </cell>
          <cell r="B19" t="str">
            <v>AdC Q-L</v>
          </cell>
        </row>
        <row r="20">
          <cell r="A20" t="str">
            <v>LOI 53-55</v>
          </cell>
          <cell r="B20" t="str">
            <v>AdC Q-L</v>
          </cell>
        </row>
        <row r="21">
          <cell r="A21" t="str">
            <v>LOI 56</v>
          </cell>
          <cell r="B21" t="str">
            <v>AdC Q-L</v>
          </cell>
        </row>
        <row r="22">
          <cell r="A22" t="str">
            <v>LOI 57-59</v>
          </cell>
          <cell r="B22" t="str">
            <v>AdC Q-L</v>
          </cell>
        </row>
        <row r="23">
          <cell r="A23" t="str">
            <v>MONTOYER 14</v>
          </cell>
          <cell r="B23" t="str">
            <v>AdC Q-L</v>
          </cell>
        </row>
        <row r="24">
          <cell r="A24" t="str">
            <v>MONTOYER 40</v>
          </cell>
          <cell r="B24" t="str">
            <v>AdC Q-L</v>
          </cell>
        </row>
        <row r="25">
          <cell r="A25" t="str">
            <v>STÉVIN 57-61</v>
          </cell>
          <cell r="B25" t="str">
            <v>AdC Q-L</v>
          </cell>
        </row>
        <row r="26">
          <cell r="A26" t="str">
            <v>TREVES 92</v>
          </cell>
          <cell r="B26" t="str">
            <v>AdC Q-L</v>
          </cell>
        </row>
        <row r="27">
          <cell r="A27" t="str">
            <v>INDUSTRIE 42</v>
          </cell>
          <cell r="B27" t="str">
            <v>AdC Q-L</v>
          </cell>
        </row>
        <row r="28">
          <cell r="A28" t="str">
            <v>JOSEPH II 112</v>
          </cell>
          <cell r="B28" t="str">
            <v>AdC Q-L</v>
          </cell>
        </row>
        <row r="29">
          <cell r="A29" t="str">
            <v>JOSEPH II 114-116</v>
          </cell>
          <cell r="B29" t="str">
            <v>AdC Q-L</v>
          </cell>
        </row>
        <row r="30">
          <cell r="A30" t="str">
            <v>JOSEPH II 118</v>
          </cell>
          <cell r="B30" t="str">
            <v>AdC Q-L</v>
          </cell>
        </row>
        <row r="31">
          <cell r="A31" t="str">
            <v>JOSEPH II 120</v>
          </cell>
          <cell r="B31" t="str">
            <v>AdC Q-L</v>
          </cell>
        </row>
        <row r="32">
          <cell r="A32" t="str">
            <v>JOSEPH II 122-124</v>
          </cell>
          <cell r="B32" t="str">
            <v>AdC Q-L</v>
          </cell>
        </row>
        <row r="33">
          <cell r="A33" t="str">
            <v>BLD CHARLEMAGNE 30-36</v>
          </cell>
          <cell r="B33" t="str">
            <v>AdC Q-L</v>
          </cell>
        </row>
        <row r="34">
          <cell r="A34" t="str">
            <v>AUDERGHEM 67</v>
          </cell>
          <cell r="B34" t="str">
            <v>AdC Q-L</v>
          </cell>
        </row>
        <row r="35">
          <cell r="A35" t="str">
            <v>CHARLEMAGNE</v>
          </cell>
          <cell r="B35" t="str">
            <v>AGA CEE</v>
          </cell>
        </row>
        <row r="36">
          <cell r="A36" t="str">
            <v>EVEREGREEN</v>
          </cell>
          <cell r="B36" t="str">
            <v>AGA CEE</v>
          </cell>
        </row>
        <row r="37">
          <cell r="A37" t="str">
            <v>BELLIARD I</v>
          </cell>
          <cell r="B37" t="str">
            <v>AGA CEE</v>
          </cell>
        </row>
        <row r="38">
          <cell r="A38" t="str">
            <v>BELLIARD II</v>
          </cell>
          <cell r="B38" t="str">
            <v>AGA CEE</v>
          </cell>
        </row>
        <row r="39">
          <cell r="A39" t="str">
            <v>BELLIARD III-IV</v>
          </cell>
          <cell r="B39" t="str">
            <v>AGA CEE</v>
          </cell>
        </row>
        <row r="40">
          <cell r="A40" t="str">
            <v>DA VINCI CORTENBERGH 107</v>
          </cell>
          <cell r="B40" t="str">
            <v>AGA CEE</v>
          </cell>
        </row>
        <row r="41">
          <cell r="A41" t="str">
            <v>MONTOYER SCIENCE</v>
          </cell>
          <cell r="B41" t="str">
            <v>AGA CEE</v>
          </cell>
        </row>
        <row r="42">
          <cell r="A42" t="str">
            <v>AGORA (GALERIE) 15</v>
          </cell>
          <cell r="B42" t="str">
            <v>AGA Centre</v>
          </cell>
        </row>
        <row r="43">
          <cell r="A43" t="str">
            <v>EMPEREUR</v>
          </cell>
          <cell r="B43" t="str">
            <v>AGA Centre</v>
          </cell>
        </row>
        <row r="44">
          <cell r="A44" t="str">
            <v>GRANDPLACE 12A</v>
          </cell>
          <cell r="B44" t="str">
            <v>AGA Centre</v>
          </cell>
        </row>
        <row r="45">
          <cell r="A45" t="str">
            <v>GRANDPLACE13</v>
          </cell>
          <cell r="B45" t="str">
            <v>AGA Centre</v>
          </cell>
        </row>
        <row r="46">
          <cell r="A46" t="str">
            <v>GRANDPLACE14</v>
          </cell>
          <cell r="B46" t="str">
            <v>AGA Centre</v>
          </cell>
        </row>
        <row r="47">
          <cell r="A47" t="str">
            <v>PAROISSIENS 15-23</v>
          </cell>
          <cell r="B47" t="str">
            <v>AGA Centre</v>
          </cell>
        </row>
        <row r="48">
          <cell r="A48" t="str">
            <v>TH  VERHAEGEN</v>
          </cell>
          <cell r="B48" t="str">
            <v>AGA Centre</v>
          </cell>
        </row>
        <row r="49">
          <cell r="A49" t="str">
            <v>BISCHOPPENHOFLAAN DEURNE</v>
          </cell>
          <cell r="B49" t="str">
            <v>CP Antwerp</v>
          </cell>
        </row>
        <row r="50">
          <cell r="A50" t="str">
            <v>CLEYDAELLAAN AARTSELAAR</v>
          </cell>
          <cell r="B50" t="str">
            <v>CP Antwerp</v>
          </cell>
        </row>
        <row r="51">
          <cell r="A51" t="str">
            <v>DE VILLERMONTLAAN KONTICH</v>
          </cell>
          <cell r="B51" t="str">
            <v>CP Antwerp</v>
          </cell>
        </row>
        <row r="52">
          <cell r="A52" t="str">
            <v>FRANKRIJKLEI</v>
          </cell>
          <cell r="B52" t="str">
            <v>CP Antwerp</v>
          </cell>
        </row>
        <row r="53">
          <cell r="A53" t="str">
            <v>FRANKRIJKLEI RUBENSLEI</v>
          </cell>
          <cell r="B53" t="str">
            <v>CP Antwerp</v>
          </cell>
        </row>
        <row r="54">
          <cell r="A54" t="str">
            <v>GARDEN SQUARE BLOC A-B</v>
          </cell>
          <cell r="B54" t="str">
            <v>CP Antwerp</v>
          </cell>
        </row>
        <row r="55">
          <cell r="A55" t="str">
            <v>GARDEN SQUARE BLOC C</v>
          </cell>
          <cell r="B55" t="str">
            <v>CP Antwerp</v>
          </cell>
        </row>
        <row r="56">
          <cell r="A56" t="str">
            <v>GARDEN SQUARE BLOC D</v>
          </cell>
          <cell r="B56" t="str">
            <v>CP Antwerp</v>
          </cell>
        </row>
        <row r="57">
          <cell r="A57" t="str">
            <v>NOORDERLAAN</v>
          </cell>
          <cell r="B57" t="str">
            <v>CP Antwerp</v>
          </cell>
        </row>
        <row r="58">
          <cell r="A58" t="str">
            <v>MEIR GRAMAYESTRAAT</v>
          </cell>
          <cell r="B58" t="str">
            <v>CP Antwerp</v>
          </cell>
        </row>
        <row r="59">
          <cell r="A59" t="str">
            <v>MEIR VENTUREHOUSE</v>
          </cell>
          <cell r="B59" t="str">
            <v>CP Antwerp</v>
          </cell>
        </row>
        <row r="60">
          <cell r="A60" t="str">
            <v>MORETUS</v>
          </cell>
          <cell r="B60" t="str">
            <v>CP Antwerp</v>
          </cell>
        </row>
        <row r="61">
          <cell r="A61" t="str">
            <v>PLANTIN</v>
          </cell>
          <cell r="B61" t="str">
            <v>CP Antwerp</v>
          </cell>
        </row>
        <row r="62">
          <cell r="A62" t="str">
            <v>QUINTEN</v>
          </cell>
          <cell r="B62" t="str">
            <v>CP Antwerp</v>
          </cell>
        </row>
        <row r="63">
          <cell r="A63" t="str">
            <v>REGENT</v>
          </cell>
          <cell r="B63" t="str">
            <v>CP Antwerp</v>
          </cell>
        </row>
        <row r="64">
          <cell r="A64" t="str">
            <v>ROYAL HOUSE</v>
          </cell>
          <cell r="B64" t="str">
            <v>CP Antwerp</v>
          </cell>
        </row>
        <row r="65">
          <cell r="A65" t="str">
            <v>TERBEKEHOFDREEF WILRIJK</v>
          </cell>
          <cell r="B65" t="str">
            <v>CP Antwerp</v>
          </cell>
        </row>
        <row r="66">
          <cell r="A66" t="str">
            <v>KEIBERG I EXCELSIORLAAN 28</v>
          </cell>
          <cell r="B66" t="str">
            <v>DHU</v>
          </cell>
        </row>
        <row r="67">
          <cell r="A67" t="str">
            <v>KEIBERG II EXCELSIORLAAN 71-73</v>
          </cell>
          <cell r="B67" t="str">
            <v>DHU</v>
          </cell>
        </row>
        <row r="68">
          <cell r="A68" t="str">
            <v>KEIBERG III EXCELSIORLAAN 89</v>
          </cell>
          <cell r="B68" t="str">
            <v>DHU</v>
          </cell>
        </row>
        <row r="69">
          <cell r="A69" t="str">
            <v>KEIBERG PARK 101</v>
          </cell>
          <cell r="B69" t="str">
            <v>DHU</v>
          </cell>
        </row>
        <row r="70">
          <cell r="A70" t="str">
            <v>KEIBERG PARK 102</v>
          </cell>
          <cell r="B70" t="str">
            <v>DHU</v>
          </cell>
        </row>
        <row r="71">
          <cell r="A71" t="str">
            <v>KEIBERG PARK 103</v>
          </cell>
          <cell r="B71" t="str">
            <v>DHU</v>
          </cell>
        </row>
        <row r="72">
          <cell r="A72" t="str">
            <v>KEIBERG PARK 104</v>
          </cell>
          <cell r="B72" t="str">
            <v>DHU</v>
          </cell>
        </row>
        <row r="73">
          <cell r="A73" t="str">
            <v>KEIBERG PARK 105</v>
          </cell>
          <cell r="B73" t="str">
            <v>DHU</v>
          </cell>
        </row>
        <row r="74">
          <cell r="A74" t="str">
            <v>KEIBERG PARK 106</v>
          </cell>
          <cell r="B74" t="str">
            <v>DHU</v>
          </cell>
        </row>
        <row r="75">
          <cell r="A75" t="str">
            <v>KEIBERG PARK 107</v>
          </cell>
          <cell r="B75" t="str">
            <v>DHU</v>
          </cell>
        </row>
        <row r="76">
          <cell r="A76" t="str">
            <v>KEIBERG PARK 108</v>
          </cell>
          <cell r="B76" t="str">
            <v>DHU</v>
          </cell>
        </row>
        <row r="77">
          <cell r="A77" t="str">
            <v>KEIBERG PARK 111</v>
          </cell>
          <cell r="B77" t="str">
            <v>DHU</v>
          </cell>
        </row>
        <row r="78">
          <cell r="A78" t="str">
            <v>KEIBERG PARK 112</v>
          </cell>
          <cell r="B78" t="str">
            <v>DHU</v>
          </cell>
        </row>
        <row r="79">
          <cell r="A79" t="str">
            <v>KEIBERG PARK 113</v>
          </cell>
          <cell r="B79" t="str">
            <v>DHU</v>
          </cell>
        </row>
        <row r="80">
          <cell r="A80" t="str">
            <v>KEIBERG PARK 202</v>
          </cell>
          <cell r="B80" t="str">
            <v>DHU</v>
          </cell>
        </row>
        <row r="81">
          <cell r="A81" t="str">
            <v>KEIBERG PARK 203</v>
          </cell>
          <cell r="B81" t="str">
            <v>DHU</v>
          </cell>
        </row>
        <row r="82">
          <cell r="A82" t="str">
            <v>KEIBERG PARK 211</v>
          </cell>
          <cell r="B82" t="str">
            <v>DHU</v>
          </cell>
        </row>
        <row r="83">
          <cell r="A83" t="str">
            <v>KEIBERG PARK 408</v>
          </cell>
          <cell r="B83" t="str">
            <v>DHU</v>
          </cell>
        </row>
        <row r="84">
          <cell r="A84" t="str">
            <v>GOSSELIES</v>
          </cell>
          <cell r="B84" t="str">
            <v>MdG Divers</v>
          </cell>
        </row>
        <row r="85">
          <cell r="A85" t="str">
            <v>HAMM</v>
          </cell>
          <cell r="B85" t="str">
            <v>MdG Divers</v>
          </cell>
        </row>
        <row r="86">
          <cell r="A86" t="str">
            <v>JALHAY</v>
          </cell>
          <cell r="B86" t="str">
            <v>MdG Divers</v>
          </cell>
        </row>
        <row r="87">
          <cell r="A87" t="str">
            <v>LEDEBERG BRUS 438</v>
          </cell>
          <cell r="B87" t="str">
            <v>MdG Divers</v>
          </cell>
        </row>
        <row r="88">
          <cell r="A88" t="str">
            <v>VELDSTRAAT 74</v>
          </cell>
          <cell r="B88" t="str">
            <v>MdG Divers</v>
          </cell>
        </row>
        <row r="89">
          <cell r="A89" t="str">
            <v>VELDSTRAAT 76</v>
          </cell>
          <cell r="B89" t="str">
            <v>MdG Divers</v>
          </cell>
        </row>
        <row r="90">
          <cell r="A90" t="str">
            <v>LUCHTHAVENLAAN 18</v>
          </cell>
          <cell r="B90" t="str">
            <v>MdG Divers</v>
          </cell>
        </row>
        <row r="91">
          <cell r="A91" t="str">
            <v>LUCHTHAVENLAAN 20</v>
          </cell>
          <cell r="B91" t="str">
            <v>MdG Divers</v>
          </cell>
        </row>
        <row r="92">
          <cell r="A92" t="str">
            <v>LUCHTHAVENLAAN 22</v>
          </cell>
          <cell r="B92" t="str">
            <v>MdG Divers</v>
          </cell>
        </row>
        <row r="93">
          <cell r="A93" t="str">
            <v>LUCHTHAVENLAAN 24</v>
          </cell>
          <cell r="B93" t="str">
            <v>MdG Divers</v>
          </cell>
        </row>
        <row r="94">
          <cell r="A94" t="str">
            <v>ZAVENTEM WEIVELDLAAN</v>
          </cell>
          <cell r="B94" t="str">
            <v>MdG Divers</v>
          </cell>
        </row>
        <row r="95">
          <cell r="A95" t="str">
            <v>LOZENBERG LEUVENSESTWG 392</v>
          </cell>
          <cell r="B95" t="str">
            <v>MdG Divers</v>
          </cell>
        </row>
        <row r="96">
          <cell r="A96" t="str">
            <v>LEDEBERG BRUS 440</v>
          </cell>
          <cell r="B96" t="str">
            <v>MdG Divers</v>
          </cell>
        </row>
        <row r="97">
          <cell r="A97" t="str">
            <v>LEDEBERG BRUS 442</v>
          </cell>
          <cell r="B97" t="str">
            <v>MdG Divers</v>
          </cell>
        </row>
        <row r="98">
          <cell r="A98" t="str">
            <v>LEDEBERG HOVENIER 119</v>
          </cell>
          <cell r="B98" t="str">
            <v>MdG Divers</v>
          </cell>
        </row>
        <row r="99">
          <cell r="A99" t="str">
            <v>LEUVENSESTEENWEG 534</v>
          </cell>
          <cell r="B99" t="str">
            <v>MdG Divers</v>
          </cell>
        </row>
        <row r="100">
          <cell r="A100" t="str">
            <v>LOUISE 140</v>
          </cell>
          <cell r="B100" t="str">
            <v>MdG Louise</v>
          </cell>
        </row>
        <row r="101">
          <cell r="A101" t="str">
            <v>LOUISE 475</v>
          </cell>
          <cell r="B101" t="str">
            <v>MdG Louise</v>
          </cell>
        </row>
        <row r="102">
          <cell r="A102" t="str">
            <v>LOUISE 475 PRAETERE</v>
          </cell>
          <cell r="B102" t="str">
            <v>MdG Louise</v>
          </cell>
        </row>
        <row r="103">
          <cell r="A103" t="str">
            <v>TERRAIN ZAVENTEM</v>
          </cell>
          <cell r="B103" t="str">
            <v>MdG Divers</v>
          </cell>
        </row>
        <row r="104">
          <cell r="A104" t="str">
            <v>*</v>
          </cell>
          <cell r="B104" t="str">
            <v>*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(2)"/>
      <sheetName val="S-01"/>
      <sheetName val="S-06"/>
      <sheetName val="S-15"/>
      <sheetName val="S-16"/>
      <sheetName val="S-18"/>
      <sheetName val="S-21"/>
      <sheetName val="S-22"/>
      <sheetName val="S-23"/>
      <sheetName val="S-24"/>
      <sheetName val="S-25"/>
      <sheetName val="S-28"/>
      <sheetName val="S-30"/>
      <sheetName val="S-31"/>
      <sheetName val="S-32"/>
      <sheetName val="S-40"/>
      <sheetName val="S-38"/>
      <sheetName val="F01"/>
      <sheetName val="F02"/>
      <sheetName val="F04"/>
      <sheetName val="F05"/>
      <sheetName val="F06"/>
      <sheetName val="F07"/>
      <sheetName val="F08"/>
      <sheetName val="F09"/>
      <sheetName val="F12"/>
      <sheetName val="R2"/>
      <sheetName val="R5"/>
      <sheetName val="R6"/>
      <sheetName val="R7"/>
      <sheetName val="R9"/>
      <sheetName val="R16"/>
      <sheetName val="R17"/>
    </sheetNames>
    <sheetDataSet>
      <sheetData sheetId="0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N° Immeuble</v>
          </cell>
          <cell r="B4" t="str">
            <v>Nom Etablissement</v>
          </cell>
          <cell r="C4" t="str">
            <v>Type (EHPAD / SSR)</v>
          </cell>
          <cell r="D4" t="str">
            <v>N° rue</v>
          </cell>
          <cell r="E4" t="str">
            <v>Ville</v>
          </cell>
          <cell r="F4" t="str">
            <v>Code postal</v>
          </cell>
          <cell r="G4" t="str">
            <v>Taille d'aglomération</v>
          </cell>
          <cell r="H4" t="str">
            <v>Situation urbaine</v>
          </cell>
          <cell r="I4" t="str">
            <v>Accessibilité</v>
          </cell>
          <cell r="J4" t="str">
            <v>Environnement immédiat</v>
          </cell>
          <cell r="K4" t="str">
            <v>Date de construction</v>
          </cell>
          <cell r="L4" t="str">
            <v>Date de rénovation</v>
          </cell>
          <cell r="M4" t="str">
            <v>Nombre de bâtiments</v>
          </cell>
          <cell r="N4" t="str">
            <v>Nombre d'étages</v>
          </cell>
          <cell r="O4" t="str">
            <v>Surface utile totale (m²)</v>
          </cell>
          <cell r="P4" t="str">
            <v>SHON (m²)</v>
          </cell>
          <cell r="Q4" t="str">
            <v>SHON / lit</v>
          </cell>
          <cell r="R4" t="str">
            <v>Parkings (nombre)</v>
          </cell>
          <cell r="S4" t="str">
            <v>Surface terrain (m²)</v>
          </cell>
          <cell r="T4" t="str">
            <v>Constructibilité résiduelle (m² SHON)</v>
          </cell>
          <cell r="U4" t="str">
            <v>Environnement</v>
          </cell>
          <cell r="V4" t="str">
            <v>Pleine propriété</v>
          </cell>
          <cell r="W4" t="str">
            <v>Crédit bail (oui/non)</v>
          </cell>
          <cell r="X4" t="str">
            <v>Echéance du CBI</v>
          </cell>
          <cell r="Y4" t="str">
            <v>Nombre de lits</v>
          </cell>
          <cell r="Z4" t="str">
            <v>Dont lits en chambre double</v>
          </cell>
          <cell r="AA4" t="str">
            <v>Travaux prévus</v>
          </cell>
          <cell r="AB4" t="str">
            <v>Date de fin des travaux</v>
          </cell>
          <cell r="AC4" t="str">
            <v>Montant des travaux</v>
          </cell>
          <cell r="AD4" t="str">
            <v>Prix moyen hébergement en place €TTC/jour</v>
          </cell>
          <cell r="AE4" t="str">
            <v>Prix hébergement affiché €TTC/jour</v>
          </cell>
          <cell r="AF4" t="str">
            <v>Taux d'occupation 2003</v>
          </cell>
          <cell r="AG4" t="str">
            <v>Taux d'occupation 2004</v>
          </cell>
          <cell r="AH4" t="str">
            <v>Taux d'occupation 2005</v>
          </cell>
          <cell r="AI4" t="str">
            <v>Convention tripartite signée (année)</v>
          </cell>
          <cell r="AJ4" t="str">
            <v>CA HT 2004 K€</v>
          </cell>
          <cell r="AK4" t="str">
            <v>CA HT 2005 K€</v>
          </cell>
          <cell r="AL4" t="str">
            <v>EBITDAR 2004 K€</v>
          </cell>
          <cell r="AM4" t="str">
            <v>EBITDAR / CA en 2003 (%)</v>
          </cell>
          <cell r="AN4" t="str">
            <v>EBITDAR 2005 K€</v>
          </cell>
          <cell r="AO4" t="str">
            <v>EBITDAR / CA en 2005 (%)</v>
          </cell>
          <cell r="AP4" t="str">
            <v>VNC K€ 31/12/2004</v>
          </cell>
          <cell r="AQ4" t="str">
            <v>Valeur d'expertise K€</v>
          </cell>
          <cell r="AS4" t="str">
            <v>Loyer envisageable: 20% x CA 2004 HT K€</v>
          </cell>
          <cell r="AT4" t="str">
            <v>Loyer envisageable: 15% x CA 2004 HT K€</v>
          </cell>
          <cell r="AU4" t="str">
            <v>Rendement envisagé (loyer/valeur brute de cession) %</v>
          </cell>
        </row>
        <row r="5">
          <cell r="A5" t="str">
            <v>S-01</v>
          </cell>
          <cell r="B5" t="str">
            <v>LES VILLANDIERES AMIENS</v>
          </cell>
          <cell r="C5" t="str">
            <v>EHPAD</v>
          </cell>
          <cell r="D5" t="str">
            <v>30 rue Saint-Germain</v>
          </cell>
          <cell r="E5" t="str">
            <v>AMIENS</v>
          </cell>
          <cell r="F5">
            <v>80000</v>
          </cell>
          <cell r="G5" t="str">
            <v>300 000 hab</v>
          </cell>
          <cell r="H5" t="str">
            <v>centre ville</v>
          </cell>
          <cell r="I5" t="str">
            <v>Bus, parking, …</v>
          </cell>
          <cell r="J5" t="str">
            <v>résidentiel, commerces, cathédrale</v>
          </cell>
          <cell r="K5">
            <v>2000</v>
          </cell>
          <cell r="M5">
            <v>1</v>
          </cell>
          <cell r="N5" t="str">
            <v>R+4 / SS</v>
          </cell>
          <cell r="O5">
            <v>0</v>
          </cell>
          <cell r="P5">
            <v>3948</v>
          </cell>
          <cell r="Q5">
            <v>46.44705882352941</v>
          </cell>
          <cell r="R5">
            <v>17</v>
          </cell>
          <cell r="S5">
            <v>1732</v>
          </cell>
          <cell r="T5">
            <v>0</v>
          </cell>
          <cell r="U5" t="str">
            <v>urbain</v>
          </cell>
          <cell r="V5" t="str">
            <v>oui</v>
          </cell>
          <cell r="W5" t="str">
            <v>oui</v>
          </cell>
          <cell r="X5">
            <v>42346</v>
          </cell>
          <cell r="Y5" t="str">
            <v>85</v>
          </cell>
          <cell r="Z5" t="str">
            <v>0</v>
          </cell>
          <cell r="AD5">
            <v>0</v>
          </cell>
          <cell r="AE5">
            <v>70</v>
          </cell>
          <cell r="AF5">
            <v>0.97199999999999998</v>
          </cell>
          <cell r="AG5">
            <v>0.99099999999999999</v>
          </cell>
          <cell r="AH5">
            <v>0.98199999999999998</v>
          </cell>
          <cell r="AI5">
            <v>2003</v>
          </cell>
          <cell r="AJ5">
            <v>2638.6750000000002</v>
          </cell>
          <cell r="AK5">
            <v>2678.0894419564388</v>
          </cell>
          <cell r="AL5">
            <v>881.61199999999997</v>
          </cell>
          <cell r="AM5">
            <v>0.33411162799511113</v>
          </cell>
          <cell r="AN5">
            <v>882.5108300728765</v>
          </cell>
          <cell r="AO5">
            <v>0.32953000607334876</v>
          </cell>
          <cell r="AQ5">
            <v>4068</v>
          </cell>
          <cell r="AS5">
            <v>535.61788839128781</v>
          </cell>
          <cell r="AT5">
            <v>401.7134162934658</v>
          </cell>
          <cell r="AU5">
            <v>0.13166614758881215</v>
          </cell>
        </row>
        <row r="6">
          <cell r="A6" t="str">
            <v>S-06</v>
          </cell>
          <cell r="B6" t="str">
            <v>CHARTRES - LA BOISSIERE</v>
          </cell>
          <cell r="C6" t="str">
            <v>SSR</v>
          </cell>
          <cell r="D6" t="str">
            <v>La Boissière</v>
          </cell>
          <cell r="E6" t="str">
            <v>NOGENT-LE-PHAYE</v>
          </cell>
          <cell r="F6">
            <v>28630</v>
          </cell>
          <cell r="G6" t="str">
            <v>500 000 hab</v>
          </cell>
          <cell r="H6" t="str">
            <v>campagne</v>
          </cell>
          <cell r="I6" t="str">
            <v>Parking</v>
          </cell>
          <cell r="J6" t="str">
            <v>forêt, prés</v>
          </cell>
          <cell r="K6">
            <v>1991</v>
          </cell>
          <cell r="M6">
            <v>1</v>
          </cell>
          <cell r="N6" t="str">
            <v>R+1</v>
          </cell>
          <cell r="O6">
            <v>0</v>
          </cell>
          <cell r="P6">
            <v>2220</v>
          </cell>
          <cell r="Q6">
            <v>35.238095238095241</v>
          </cell>
          <cell r="R6">
            <v>30</v>
          </cell>
          <cell r="S6">
            <v>6565</v>
          </cell>
          <cell r="T6">
            <v>0</v>
          </cell>
          <cell r="U6" t="str">
            <v>zone agricole</v>
          </cell>
          <cell r="V6" t="str">
            <v>oui</v>
          </cell>
          <cell r="W6" t="str">
            <v>oui</v>
          </cell>
          <cell r="X6">
            <v>38818</v>
          </cell>
          <cell r="Y6">
            <v>63</v>
          </cell>
          <cell r="Z6">
            <v>11</v>
          </cell>
          <cell r="AD6">
            <v>0</v>
          </cell>
          <cell r="AE6" t="str">
            <v>na</v>
          </cell>
          <cell r="AF6">
            <v>1.0169999999999999</v>
          </cell>
          <cell r="AG6">
            <v>0.996</v>
          </cell>
          <cell r="AH6">
            <v>1</v>
          </cell>
          <cell r="AI6" t="str">
            <v>n/a</v>
          </cell>
          <cell r="AJ6">
            <v>2650.5509999999999</v>
          </cell>
          <cell r="AK6">
            <v>2851.3879271911705</v>
          </cell>
          <cell r="AL6">
            <v>813.09199999999998</v>
          </cell>
          <cell r="AM6">
            <v>0.30676338617894922</v>
          </cell>
          <cell r="AN6">
            <v>770.63897746732209</v>
          </cell>
          <cell r="AO6">
            <v>0.2702680228524566</v>
          </cell>
          <cell r="AQ6">
            <v>4647</v>
          </cell>
          <cell r="AS6">
            <v>570.27758543823415</v>
          </cell>
          <cell r="AT6">
            <v>427.70818907867556</v>
          </cell>
          <cell r="AU6">
            <v>0.12271951483499767</v>
          </cell>
        </row>
        <row r="7">
          <cell r="A7" t="str">
            <v>S-15</v>
          </cell>
          <cell r="B7" t="str">
            <v>HOTELIA  MONTPELLIER</v>
          </cell>
          <cell r="C7" t="str">
            <v>EHPAD</v>
          </cell>
          <cell r="D7" t="str">
            <v>662 avenue de la Pompignane</v>
          </cell>
          <cell r="E7" t="str">
            <v>Montpellier</v>
          </cell>
          <cell r="F7">
            <v>34000</v>
          </cell>
          <cell r="G7" t="str">
            <v>450 000 hab</v>
          </cell>
          <cell r="H7" t="str">
            <v>Proche périphérie</v>
          </cell>
          <cell r="I7" t="str">
            <v>Bus, parking, …</v>
          </cell>
          <cell r="J7" t="str">
            <v>zone pavillonaire</v>
          </cell>
          <cell r="K7">
            <v>1972</v>
          </cell>
          <cell r="L7">
            <v>1984</v>
          </cell>
          <cell r="M7">
            <v>1</v>
          </cell>
          <cell r="N7" t="str">
            <v>R+3 et SS</v>
          </cell>
          <cell r="O7">
            <v>0</v>
          </cell>
          <cell r="P7">
            <v>4898</v>
          </cell>
          <cell r="Q7">
            <v>41.159663865546221</v>
          </cell>
          <cell r="R7">
            <v>45</v>
          </cell>
          <cell r="S7">
            <v>7510</v>
          </cell>
          <cell r="T7">
            <v>1286</v>
          </cell>
          <cell r="U7" t="str">
            <v>Bowling/commerce</v>
          </cell>
          <cell r="V7" t="str">
            <v>oui</v>
          </cell>
          <cell r="W7" t="str">
            <v>oui</v>
          </cell>
          <cell r="X7">
            <v>40452</v>
          </cell>
          <cell r="Y7">
            <v>119</v>
          </cell>
          <cell r="Z7">
            <v>4</v>
          </cell>
          <cell r="AA7" t="str">
            <v>Extension 12 lits</v>
          </cell>
          <cell r="AB7" t="str">
            <v>Fin 2006</v>
          </cell>
          <cell r="AC7">
            <v>2913</v>
          </cell>
          <cell r="AD7">
            <v>0</v>
          </cell>
          <cell r="AE7">
            <v>74.23</v>
          </cell>
          <cell r="AF7">
            <v>0.98299999999999998</v>
          </cell>
          <cell r="AG7">
            <v>0.97709999999999997</v>
          </cell>
          <cell r="AH7">
            <v>0.96899999999999997</v>
          </cell>
          <cell r="AI7">
            <v>0</v>
          </cell>
          <cell r="AJ7">
            <v>3836.7759999999998</v>
          </cell>
          <cell r="AK7">
            <v>3880.4112796582581</v>
          </cell>
          <cell r="AL7">
            <v>1372.9770000000001</v>
          </cell>
          <cell r="AM7">
            <v>0.35784653573729613</v>
          </cell>
          <cell r="AN7">
            <v>1366.7844236377232</v>
          </cell>
          <cell r="AO7">
            <v>0.35222669071256124</v>
          </cell>
          <cell r="AQ7">
            <v>7516</v>
          </cell>
          <cell r="AS7">
            <v>776.08225593165162</v>
          </cell>
          <cell r="AT7">
            <v>582.06169194873871</v>
          </cell>
          <cell r="AU7">
            <v>0.1032573517737695</v>
          </cell>
        </row>
        <row r="8">
          <cell r="A8" t="str">
            <v>S-16</v>
          </cell>
          <cell r="B8" t="str">
            <v>HOTELIA  MOUGINS</v>
          </cell>
          <cell r="C8" t="str">
            <v>EHPAD</v>
          </cell>
          <cell r="D8" t="str">
            <v>886 avenue de Tournamy</v>
          </cell>
          <cell r="E8" t="str">
            <v>MOUGINS</v>
          </cell>
          <cell r="F8">
            <v>6250</v>
          </cell>
          <cell r="G8">
            <v>0</v>
          </cell>
          <cell r="H8" t="str">
            <v>périphérie de Mougins</v>
          </cell>
          <cell r="I8" t="str">
            <v>Parking</v>
          </cell>
          <cell r="J8" t="str">
            <v>centre commercial, habitation</v>
          </cell>
          <cell r="K8">
            <v>1987</v>
          </cell>
          <cell r="L8">
            <v>2003</v>
          </cell>
          <cell r="M8">
            <v>1</v>
          </cell>
          <cell r="N8" t="str">
            <v>R+4 / SS</v>
          </cell>
          <cell r="O8">
            <v>0</v>
          </cell>
          <cell r="P8">
            <v>4295</v>
          </cell>
          <cell r="Q8">
            <v>35.791666666666664</v>
          </cell>
          <cell r="R8">
            <v>20</v>
          </cell>
          <cell r="S8">
            <v>2844</v>
          </cell>
          <cell r="T8">
            <v>0</v>
          </cell>
          <cell r="U8" t="str">
            <v>proximité axe routier</v>
          </cell>
          <cell r="V8" t="str">
            <v>oui</v>
          </cell>
          <cell r="W8" t="str">
            <v>non</v>
          </cell>
          <cell r="Y8">
            <v>120</v>
          </cell>
          <cell r="Z8">
            <v>12</v>
          </cell>
          <cell r="AD8">
            <v>0</v>
          </cell>
          <cell r="AE8">
            <v>75.900000000000006</v>
          </cell>
          <cell r="AF8">
            <v>0.85099999999999998</v>
          </cell>
          <cell r="AG8">
            <v>0.84240000000000004</v>
          </cell>
          <cell r="AH8">
            <v>0.83499999999999996</v>
          </cell>
          <cell r="AI8">
            <v>37956</v>
          </cell>
          <cell r="AJ8">
            <v>3708.422</v>
          </cell>
          <cell r="AK8">
            <v>3949.8840000000005</v>
          </cell>
          <cell r="AL8">
            <v>1125.328</v>
          </cell>
          <cell r="AM8">
            <v>0.30345198038410948</v>
          </cell>
          <cell r="AN8">
            <v>1213.0273651967273</v>
          </cell>
          <cell r="AO8">
            <v>0.30710455425949906</v>
          </cell>
          <cell r="AQ8">
            <v>6806</v>
          </cell>
          <cell r="AS8">
            <v>789.97680000000014</v>
          </cell>
          <cell r="AT8">
            <v>592.48260000000005</v>
          </cell>
          <cell r="AU8">
            <v>0.11607064354980902</v>
          </cell>
        </row>
        <row r="9">
          <cell r="A9" t="str">
            <v>S-38</v>
          </cell>
          <cell r="B9" t="str">
            <v>HOTELIA  NANCY</v>
          </cell>
          <cell r="C9" t="str">
            <v>EHPAD</v>
          </cell>
          <cell r="D9" t="str">
            <v>8 rue de la Saône</v>
          </cell>
          <cell r="E9" t="str">
            <v>Laxou</v>
          </cell>
          <cell r="F9">
            <v>54520</v>
          </cell>
          <cell r="G9">
            <v>0</v>
          </cell>
          <cell r="H9" t="str">
            <v>centre ville, proche périphérie, autre</v>
          </cell>
          <cell r="I9" t="str">
            <v>Bus, parking, …</v>
          </cell>
          <cell r="J9" t="str">
            <v>hôtel, voies de circulations</v>
          </cell>
          <cell r="K9">
            <v>1973</v>
          </cell>
          <cell r="L9">
            <v>1985</v>
          </cell>
          <cell r="M9">
            <v>1</v>
          </cell>
          <cell r="N9" t="str">
            <v>R+6 / SS</v>
          </cell>
          <cell r="O9">
            <v>0</v>
          </cell>
          <cell r="P9">
            <v>5983</v>
          </cell>
          <cell r="Q9">
            <v>50.703389830508478</v>
          </cell>
          <cell r="R9">
            <v>40</v>
          </cell>
          <cell r="S9">
            <v>4996</v>
          </cell>
          <cell r="T9">
            <v>0</v>
          </cell>
          <cell r="U9" t="str">
            <v>urbain dégagé</v>
          </cell>
          <cell r="V9" t="str">
            <v>oui</v>
          </cell>
          <cell r="W9" t="str">
            <v>non</v>
          </cell>
          <cell r="Y9">
            <v>118</v>
          </cell>
          <cell r="Z9">
            <v>21</v>
          </cell>
          <cell r="AD9">
            <v>0</v>
          </cell>
          <cell r="AE9">
            <v>74.099999999999994</v>
          </cell>
          <cell r="AF9">
            <v>0.878</v>
          </cell>
          <cell r="AG9">
            <v>0.753</v>
          </cell>
          <cell r="AH9">
            <v>0.877</v>
          </cell>
          <cell r="AI9">
            <v>38169</v>
          </cell>
          <cell r="AJ9">
            <v>2933.8989999999999</v>
          </cell>
          <cell r="AK9">
            <v>3433.5102509999997</v>
          </cell>
          <cell r="AL9">
            <v>726.30700000000002</v>
          </cell>
          <cell r="AM9">
            <v>0.2475569199894066</v>
          </cell>
          <cell r="AN9">
            <v>1096.7792554834509</v>
          </cell>
          <cell r="AO9">
            <v>0.31943380834934665</v>
          </cell>
          <cell r="AQ9">
            <v>5342</v>
          </cell>
          <cell r="AS9">
            <v>686.70205020000003</v>
          </cell>
          <cell r="AT9">
            <v>515.02653764999991</v>
          </cell>
          <cell r="AU9">
            <v>0.12854774432796706</v>
          </cell>
        </row>
        <row r="10">
          <cell r="A10" t="str">
            <v>S-18</v>
          </cell>
          <cell r="B10" t="str">
            <v>HOTELIA  PARIS 14</v>
          </cell>
          <cell r="C10" t="str">
            <v>EHPAD</v>
          </cell>
          <cell r="D10" t="str">
            <v>187 bis avenue du Maine</v>
          </cell>
          <cell r="E10" t="str">
            <v>PARIS</v>
          </cell>
          <cell r="F10">
            <v>75014</v>
          </cell>
          <cell r="G10" t="str">
            <v>2 500 000 hab</v>
          </cell>
          <cell r="H10" t="str">
            <v>centre ville</v>
          </cell>
          <cell r="I10" t="str">
            <v>Bus, métro, parking</v>
          </cell>
          <cell r="J10" t="str">
            <v>logements, commerces</v>
          </cell>
          <cell r="K10">
            <v>2000</v>
          </cell>
          <cell r="M10">
            <v>1</v>
          </cell>
          <cell r="N10" t="str">
            <v>R+4 / SS</v>
          </cell>
          <cell r="O10">
            <v>0</v>
          </cell>
          <cell r="P10">
            <v>4585</v>
          </cell>
          <cell r="Q10">
            <v>44.950980392156865</v>
          </cell>
          <cell r="R10">
            <v>20</v>
          </cell>
          <cell r="S10">
            <v>2603</v>
          </cell>
          <cell r="T10">
            <v>100</v>
          </cell>
          <cell r="U10" t="str">
            <v>très urbain</v>
          </cell>
          <cell r="V10" t="str">
            <v>oui</v>
          </cell>
          <cell r="W10" t="str">
            <v>oui</v>
          </cell>
          <cell r="X10">
            <v>42717</v>
          </cell>
          <cell r="Y10">
            <v>102</v>
          </cell>
          <cell r="Z10">
            <v>0</v>
          </cell>
          <cell r="AD10">
            <v>0</v>
          </cell>
          <cell r="AE10">
            <v>124.15</v>
          </cell>
          <cell r="AF10">
            <v>0.93200000000000005</v>
          </cell>
          <cell r="AG10">
            <v>0.91100000000000003</v>
          </cell>
          <cell r="AH10">
            <v>0.94099999999999995</v>
          </cell>
          <cell r="AI10">
            <v>38200</v>
          </cell>
          <cell r="AJ10">
            <v>4409.8900000000003</v>
          </cell>
          <cell r="AK10">
            <v>5277.5036070674132</v>
          </cell>
          <cell r="AL10">
            <v>1835.982</v>
          </cell>
          <cell r="AM10">
            <v>0.4163328336987997</v>
          </cell>
          <cell r="AN10">
            <v>2608.1440265448573</v>
          </cell>
          <cell r="AO10">
            <v>0.49420033044641398</v>
          </cell>
          <cell r="AQ10">
            <v>17057</v>
          </cell>
          <cell r="AS10">
            <v>1055.5007214134828</v>
          </cell>
          <cell r="AT10">
            <v>791.62554106011191</v>
          </cell>
          <cell r="AU10">
            <v>6.1880795064400702E-2</v>
          </cell>
        </row>
        <row r="11">
          <cell r="A11" t="str">
            <v>S-21</v>
          </cell>
          <cell r="B11" t="str">
            <v>HOTELIA  PAU</v>
          </cell>
          <cell r="C11" t="str">
            <v>EHPAD</v>
          </cell>
          <cell r="D11" t="str">
            <v>45 avenue Lorca</v>
          </cell>
          <cell r="E11" t="str">
            <v>PAU</v>
          </cell>
          <cell r="F11">
            <v>64000</v>
          </cell>
          <cell r="G11" t="str">
            <v>280 000 hab</v>
          </cell>
          <cell r="H11" t="str">
            <v>centre ville</v>
          </cell>
          <cell r="I11" t="str">
            <v>Bus, parking, …</v>
          </cell>
          <cell r="J11" t="str">
            <v>immeubles</v>
          </cell>
          <cell r="K11">
            <v>1982</v>
          </cell>
          <cell r="L11">
            <v>1987</v>
          </cell>
          <cell r="M11">
            <v>1</v>
          </cell>
          <cell r="N11" t="str">
            <v>R+3 / Parkings couverts</v>
          </cell>
          <cell r="O11">
            <v>0</v>
          </cell>
          <cell r="P11">
            <v>2548</v>
          </cell>
          <cell r="Q11">
            <v>32.666666666666664</v>
          </cell>
          <cell r="R11">
            <v>70</v>
          </cell>
          <cell r="S11">
            <v>4940</v>
          </cell>
          <cell r="T11">
            <v>1107</v>
          </cell>
          <cell r="U11" t="str">
            <v>urbain</v>
          </cell>
          <cell r="V11" t="str">
            <v>oui</v>
          </cell>
          <cell r="W11" t="str">
            <v>non</v>
          </cell>
          <cell r="Y11">
            <v>78</v>
          </cell>
          <cell r="Z11">
            <v>0</v>
          </cell>
          <cell r="AA11" t="str">
            <v>Extension 21 lits</v>
          </cell>
          <cell r="AB11" t="str">
            <v>Fin 2006</v>
          </cell>
          <cell r="AC11">
            <v>2708</v>
          </cell>
          <cell r="AD11">
            <v>0</v>
          </cell>
          <cell r="AE11">
            <v>73.650000000000006</v>
          </cell>
          <cell r="AF11">
            <v>0.97599999999999998</v>
          </cell>
          <cell r="AG11">
            <v>0.90190000000000003</v>
          </cell>
          <cell r="AH11">
            <v>0.9</v>
          </cell>
          <cell r="AI11">
            <v>37987</v>
          </cell>
          <cell r="AJ11">
            <v>2319.5210000000002</v>
          </cell>
          <cell r="AK11">
            <v>2501.141602941876</v>
          </cell>
          <cell r="AL11">
            <v>505.43400000000003</v>
          </cell>
          <cell r="AM11">
            <v>0.21790447251824838</v>
          </cell>
          <cell r="AN11">
            <v>621.42576324722666</v>
          </cell>
          <cell r="AO11">
            <v>0.24845684967068535</v>
          </cell>
          <cell r="AQ11">
            <v>2779</v>
          </cell>
          <cell r="AS11">
            <v>500.22832058837525</v>
          </cell>
          <cell r="AT11">
            <v>375.17124044128138</v>
          </cell>
          <cell r="AU11">
            <v>0.18000299409441356</v>
          </cell>
        </row>
        <row r="12">
          <cell r="A12" t="str">
            <v>S-22</v>
          </cell>
          <cell r="B12" t="str">
            <v>HOTELIA  PERPIGNAN</v>
          </cell>
          <cell r="C12" t="str">
            <v>EHPAD</v>
          </cell>
          <cell r="D12" t="str">
            <v>18 cours Lazare Escarguel</v>
          </cell>
          <cell r="E12" t="str">
            <v>PERPIGNAN</v>
          </cell>
          <cell r="F12">
            <v>66000</v>
          </cell>
          <cell r="G12" t="str">
            <v>290 000 hab</v>
          </cell>
          <cell r="H12" t="str">
            <v>centre ville</v>
          </cell>
          <cell r="I12" t="str">
            <v>Bus, parking, …</v>
          </cell>
          <cell r="J12" t="str">
            <v>immeuble, hôtel</v>
          </cell>
          <cell r="K12">
            <v>1991</v>
          </cell>
          <cell r="M12">
            <v>1</v>
          </cell>
          <cell r="N12" t="str">
            <v>R+8</v>
          </cell>
          <cell r="O12">
            <v>0</v>
          </cell>
          <cell r="P12">
            <v>4438</v>
          </cell>
          <cell r="Q12">
            <v>39.625</v>
          </cell>
          <cell r="R12">
            <v>8</v>
          </cell>
          <cell r="S12">
            <v>4435</v>
          </cell>
          <cell r="T12">
            <v>0</v>
          </cell>
          <cell r="U12" t="str">
            <v>très urbain</v>
          </cell>
          <cell r="V12" t="str">
            <v>oui</v>
          </cell>
          <cell r="W12" t="str">
            <v>oui</v>
          </cell>
          <cell r="X12">
            <v>43695</v>
          </cell>
          <cell r="Y12">
            <v>112</v>
          </cell>
          <cell r="Z12">
            <v>7</v>
          </cell>
          <cell r="AD12">
            <v>0</v>
          </cell>
          <cell r="AE12">
            <v>69.8</v>
          </cell>
          <cell r="AF12">
            <v>0.95699999999999996</v>
          </cell>
          <cell r="AG12">
            <v>0.92859999999999998</v>
          </cell>
          <cell r="AH12">
            <v>0.96599999999999997</v>
          </cell>
          <cell r="AI12">
            <v>38353</v>
          </cell>
          <cell r="AJ12">
            <v>3207.25</v>
          </cell>
          <cell r="AK12">
            <v>3309.1769609924854</v>
          </cell>
          <cell r="AL12">
            <v>1006.528</v>
          </cell>
          <cell r="AM12">
            <v>0.31382898121443603</v>
          </cell>
          <cell r="AN12">
            <v>1032.5663788563397</v>
          </cell>
          <cell r="AO12">
            <v>0.3120311760379999</v>
          </cell>
          <cell r="AQ12">
            <v>7299</v>
          </cell>
          <cell r="AS12">
            <v>661.83539219849717</v>
          </cell>
          <cell r="AT12">
            <v>496.37654414887277</v>
          </cell>
          <cell r="AU12">
            <v>9.0674803698930967E-2</v>
          </cell>
        </row>
        <row r="13">
          <cell r="A13" t="str">
            <v>S-23</v>
          </cell>
          <cell r="B13" t="str">
            <v>HOTELIA  REIMS</v>
          </cell>
          <cell r="C13" t="str">
            <v>EHPAD</v>
          </cell>
          <cell r="D13" t="str">
            <v>10 rue Cérès</v>
          </cell>
          <cell r="E13" t="str">
            <v>REIMS</v>
          </cell>
          <cell r="F13">
            <v>51000</v>
          </cell>
          <cell r="G13">
            <v>0</v>
          </cell>
          <cell r="H13" t="str">
            <v>centre ville</v>
          </cell>
          <cell r="I13" t="str">
            <v>Bus, parking, …</v>
          </cell>
          <cell r="J13" t="str">
            <v>immeubles logements</v>
          </cell>
          <cell r="K13">
            <v>1991</v>
          </cell>
          <cell r="M13">
            <v>1</v>
          </cell>
          <cell r="N13" t="str">
            <v>R+4 / SS</v>
          </cell>
          <cell r="O13">
            <v>0</v>
          </cell>
          <cell r="P13">
            <v>4952</v>
          </cell>
          <cell r="Q13">
            <v>43.438596491228068</v>
          </cell>
          <cell r="R13">
            <v>20</v>
          </cell>
          <cell r="S13">
            <v>1710</v>
          </cell>
          <cell r="T13">
            <v>0</v>
          </cell>
          <cell r="U13" t="str">
            <v>très urbain</v>
          </cell>
          <cell r="V13" t="str">
            <v>oui</v>
          </cell>
          <cell r="W13" t="str">
            <v>oui</v>
          </cell>
          <cell r="X13">
            <v>38868</v>
          </cell>
          <cell r="Y13">
            <v>114</v>
          </cell>
          <cell r="Z13">
            <v>9</v>
          </cell>
          <cell r="AD13">
            <v>0</v>
          </cell>
          <cell r="AE13">
            <v>74.11</v>
          </cell>
          <cell r="AF13">
            <v>0.86299999999999999</v>
          </cell>
          <cell r="AG13">
            <v>0.82499999999999996</v>
          </cell>
          <cell r="AH13">
            <v>0.89400000000000002</v>
          </cell>
          <cell r="AI13">
            <v>38261</v>
          </cell>
          <cell r="AJ13">
            <v>3110.915</v>
          </cell>
          <cell r="AK13">
            <v>3281.1149399999999</v>
          </cell>
          <cell r="AL13">
            <v>1052.5650000000001</v>
          </cell>
          <cell r="AM13">
            <v>0.33834579215439831</v>
          </cell>
          <cell r="AN13">
            <v>1085.6617440729128</v>
          </cell>
          <cell r="AO13">
            <v>0.33088196053043872</v>
          </cell>
          <cell r="AQ13">
            <v>5201</v>
          </cell>
          <cell r="AS13">
            <v>656.22298799999999</v>
          </cell>
          <cell r="AT13">
            <v>492.16724099999999</v>
          </cell>
          <cell r="AU13">
            <v>0.12617246452605269</v>
          </cell>
        </row>
        <row r="14">
          <cell r="A14" t="str">
            <v>S-24</v>
          </cell>
          <cell r="B14" t="str">
            <v>HOTELIA  ROUBAIX</v>
          </cell>
          <cell r="C14" t="str">
            <v>EHPAD</v>
          </cell>
          <cell r="D14" t="str">
            <v>7 grande rue</v>
          </cell>
          <cell r="E14" t="str">
            <v>ROUBAIX</v>
          </cell>
          <cell r="F14">
            <v>59100</v>
          </cell>
          <cell r="G14" t="str">
            <v>1 180 000 hab</v>
          </cell>
          <cell r="H14" t="str">
            <v>centre ville</v>
          </cell>
          <cell r="I14" t="str">
            <v>Bus, métro, parking</v>
          </cell>
          <cell r="J14" t="str">
            <v>mairie, centre commercial</v>
          </cell>
          <cell r="K14">
            <v>1991</v>
          </cell>
          <cell r="L14">
            <v>2003</v>
          </cell>
          <cell r="M14">
            <v>1</v>
          </cell>
          <cell r="N14" t="str">
            <v>R+4</v>
          </cell>
          <cell r="O14">
            <v>0</v>
          </cell>
          <cell r="P14">
            <v>4387</v>
          </cell>
          <cell r="Q14">
            <v>41</v>
          </cell>
          <cell r="R14">
            <v>10</v>
          </cell>
          <cell r="S14">
            <v>1978</v>
          </cell>
          <cell r="T14">
            <v>0</v>
          </cell>
          <cell r="U14" t="str">
            <v>urbain</v>
          </cell>
          <cell r="V14" t="str">
            <v>oui</v>
          </cell>
          <cell r="W14" t="str">
            <v>oui</v>
          </cell>
          <cell r="X14">
            <v>43695</v>
          </cell>
          <cell r="Y14">
            <v>107</v>
          </cell>
          <cell r="Z14">
            <v>9</v>
          </cell>
          <cell r="AD14">
            <v>0</v>
          </cell>
          <cell r="AE14">
            <v>68.849999999999994</v>
          </cell>
          <cell r="AF14">
            <v>0.76100000000000001</v>
          </cell>
          <cell r="AG14">
            <v>0.74409999999999998</v>
          </cell>
          <cell r="AH14">
            <v>0.76</v>
          </cell>
          <cell r="AI14">
            <v>0</v>
          </cell>
          <cell r="AJ14">
            <v>2315.7249999999999</v>
          </cell>
          <cell r="AK14">
            <v>2514.0484600000004</v>
          </cell>
          <cell r="AL14">
            <v>399.87200000000001</v>
          </cell>
          <cell r="AM14">
            <v>0.17267680747929914</v>
          </cell>
          <cell r="AN14">
            <v>526.54246511361225</v>
          </cell>
          <cell r="AO14">
            <v>0.20944006191257433</v>
          </cell>
          <cell r="AQ14">
            <v>3447</v>
          </cell>
          <cell r="AS14">
            <v>502.8096920000001</v>
          </cell>
          <cell r="AT14">
            <v>377.10726900000003</v>
          </cell>
          <cell r="AU14">
            <v>0.14586878212938789</v>
          </cell>
        </row>
        <row r="15">
          <cell r="A15" t="str">
            <v>S-25</v>
          </cell>
          <cell r="B15" t="str">
            <v>HOTELIA  ROUEN</v>
          </cell>
          <cell r="C15" t="str">
            <v>EHPAD</v>
          </cell>
          <cell r="D15" t="str">
            <v>21 place de l'église saint-sever</v>
          </cell>
          <cell r="E15" t="str">
            <v>ROUEN</v>
          </cell>
          <cell r="F15">
            <v>76100</v>
          </cell>
          <cell r="G15" t="str">
            <v>610 000 hab</v>
          </cell>
          <cell r="H15" t="str">
            <v>centre ville</v>
          </cell>
          <cell r="I15" t="str">
            <v>Bus, parking, …</v>
          </cell>
          <cell r="J15" t="str">
            <v>commerces, église</v>
          </cell>
          <cell r="K15">
            <v>1987</v>
          </cell>
          <cell r="L15" t="str">
            <v>2002/2003</v>
          </cell>
          <cell r="M15">
            <v>1</v>
          </cell>
          <cell r="N15" t="str">
            <v>R+4 / SS</v>
          </cell>
          <cell r="O15">
            <v>0</v>
          </cell>
          <cell r="P15">
            <v>4818</v>
          </cell>
          <cell r="Q15">
            <v>36.225563909774436</v>
          </cell>
          <cell r="R15">
            <v>20</v>
          </cell>
          <cell r="S15">
            <v>1340</v>
          </cell>
          <cell r="T15">
            <v>0</v>
          </cell>
          <cell r="U15" t="str">
            <v>très urbain</v>
          </cell>
          <cell r="V15" t="str">
            <v>oui</v>
          </cell>
          <cell r="W15" t="str">
            <v>non</v>
          </cell>
          <cell r="Y15">
            <v>133</v>
          </cell>
          <cell r="Z15">
            <v>17</v>
          </cell>
          <cell r="AD15">
            <v>0</v>
          </cell>
          <cell r="AE15">
            <v>81.5</v>
          </cell>
          <cell r="AF15">
            <v>0.90900000000000003</v>
          </cell>
          <cell r="AG15">
            <v>0.82199999999999995</v>
          </cell>
          <cell r="AH15">
            <v>0.86899999999999999</v>
          </cell>
          <cell r="AI15">
            <v>37956</v>
          </cell>
          <cell r="AJ15">
            <v>3964.4270000000001</v>
          </cell>
          <cell r="AK15">
            <v>4175.8824658927788</v>
          </cell>
          <cell r="AL15">
            <v>1395.1959999999999</v>
          </cell>
          <cell r="AM15">
            <v>0.35192879071805327</v>
          </cell>
          <cell r="AN15">
            <v>1591.8161776618265</v>
          </cell>
          <cell r="AO15">
            <v>0.38119276360463983</v>
          </cell>
          <cell r="AQ15">
            <v>7986</v>
          </cell>
          <cell r="AS15">
            <v>835.1764931785558</v>
          </cell>
          <cell r="AT15">
            <v>626.38236988391679</v>
          </cell>
          <cell r="AU15">
            <v>0.10458007678168743</v>
          </cell>
        </row>
        <row r="16">
          <cell r="A16" t="str">
            <v>S-28</v>
          </cell>
          <cell r="B16" t="str">
            <v>HOTELIA VITROLLES</v>
          </cell>
          <cell r="C16" t="str">
            <v>EHPAD</v>
          </cell>
          <cell r="D16" t="str">
            <v>centre urbain</v>
          </cell>
          <cell r="E16" t="str">
            <v>Vitrolles</v>
          </cell>
          <cell r="F16">
            <v>13127</v>
          </cell>
          <cell r="G16">
            <v>0</v>
          </cell>
          <cell r="H16" t="str">
            <v>centre ville, mairie</v>
          </cell>
          <cell r="I16" t="str">
            <v>Bus, parking, …</v>
          </cell>
          <cell r="J16" t="str">
            <v>immeuble</v>
          </cell>
          <cell r="K16">
            <v>1973</v>
          </cell>
          <cell r="L16">
            <v>1986</v>
          </cell>
          <cell r="M16">
            <v>1</v>
          </cell>
          <cell r="N16" t="str">
            <v>R+4 / SS</v>
          </cell>
          <cell r="O16">
            <v>0</v>
          </cell>
          <cell r="P16">
            <v>5337</v>
          </cell>
          <cell r="Q16">
            <v>45.615384615384613</v>
          </cell>
          <cell r="R16" t="str">
            <v>sans</v>
          </cell>
          <cell r="S16">
            <v>3696</v>
          </cell>
          <cell r="T16">
            <v>0</v>
          </cell>
          <cell r="U16" t="str">
            <v>commerces</v>
          </cell>
          <cell r="V16" t="str">
            <v>oui</v>
          </cell>
          <cell r="W16" t="str">
            <v>non</v>
          </cell>
          <cell r="Y16">
            <v>117</v>
          </cell>
          <cell r="Z16">
            <v>17</v>
          </cell>
          <cell r="AD16">
            <v>0</v>
          </cell>
          <cell r="AE16">
            <v>70.05</v>
          </cell>
          <cell r="AF16">
            <v>0.95599999999999996</v>
          </cell>
          <cell r="AG16">
            <v>0.96099999999999997</v>
          </cell>
          <cell r="AH16">
            <v>0.97599999999999998</v>
          </cell>
          <cell r="AI16">
            <v>0</v>
          </cell>
          <cell r="AJ16">
            <v>3372.654</v>
          </cell>
          <cell r="AK16">
            <v>3467.9964000000004</v>
          </cell>
          <cell r="AL16">
            <v>911.47500000000002</v>
          </cell>
          <cell r="AM16">
            <v>0.27025452358884133</v>
          </cell>
          <cell r="AN16">
            <v>949.16924858181847</v>
          </cell>
          <cell r="AO16">
            <v>0.27369383906563982</v>
          </cell>
          <cell r="AQ16">
            <v>4925</v>
          </cell>
          <cell r="AS16">
            <v>693.59928000000014</v>
          </cell>
          <cell r="AT16">
            <v>520.19946000000004</v>
          </cell>
          <cell r="AU16">
            <v>0.1408323411167513</v>
          </cell>
        </row>
        <row r="17">
          <cell r="A17" t="str">
            <v>S-30</v>
          </cell>
          <cell r="B17" t="str">
            <v>LES VILLANDIERES OUISTREHAM</v>
          </cell>
          <cell r="C17" t="str">
            <v>MIXTE</v>
          </cell>
          <cell r="D17" t="str">
            <v>40 bld Boivin Champeaux</v>
          </cell>
          <cell r="E17" t="str">
            <v>OUISTREHAM</v>
          </cell>
          <cell r="F17">
            <v>14150</v>
          </cell>
          <cell r="G17" t="str">
            <v>5 000 hab</v>
          </cell>
          <cell r="H17" t="str">
            <v>centre ville</v>
          </cell>
          <cell r="I17" t="str">
            <v>Parking</v>
          </cell>
          <cell r="J17" t="str">
            <v>port, résidentiel</v>
          </cell>
          <cell r="K17">
            <v>1990</v>
          </cell>
          <cell r="L17">
            <v>1994</v>
          </cell>
          <cell r="M17">
            <v>2</v>
          </cell>
          <cell r="N17" t="str">
            <v>R+2 / R+3</v>
          </cell>
          <cell r="O17">
            <v>0</v>
          </cell>
          <cell r="P17">
            <v>2898</v>
          </cell>
          <cell r="Q17">
            <v>41.4</v>
          </cell>
          <cell r="R17">
            <v>20</v>
          </cell>
          <cell r="S17">
            <v>2350</v>
          </cell>
          <cell r="T17">
            <v>1217</v>
          </cell>
          <cell r="U17" t="str">
            <v>résidentiel</v>
          </cell>
          <cell r="V17" t="str">
            <v>oui</v>
          </cell>
          <cell r="W17" t="str">
            <v>oui</v>
          </cell>
          <cell r="X17">
            <v>41911</v>
          </cell>
          <cell r="Y17">
            <v>70</v>
          </cell>
          <cell r="Z17">
            <v>2</v>
          </cell>
          <cell r="AA17" t="str">
            <v>Extension 14 lits</v>
          </cell>
          <cell r="AB17" t="str">
            <v>Fin 2005</v>
          </cell>
          <cell r="AC17">
            <v>2965</v>
          </cell>
          <cell r="AD17">
            <v>0</v>
          </cell>
          <cell r="AE17">
            <v>66</v>
          </cell>
          <cell r="AF17">
            <v>0.99399999999999999</v>
          </cell>
          <cell r="AG17">
            <v>0.99299999999999999</v>
          </cell>
          <cell r="AH17">
            <v>1</v>
          </cell>
          <cell r="AI17">
            <v>37895</v>
          </cell>
          <cell r="AJ17">
            <v>2658.4</v>
          </cell>
          <cell r="AK17">
            <v>2886.5587</v>
          </cell>
          <cell r="AL17">
            <v>547.32600000000002</v>
          </cell>
          <cell r="AM17">
            <v>0.20588549503460729</v>
          </cell>
          <cell r="AN17">
            <v>757.51565532652364</v>
          </cell>
          <cell r="AO17">
            <v>0.26242863355819634</v>
          </cell>
          <cell r="AQ17">
            <v>2434</v>
          </cell>
          <cell r="AS17">
            <v>577.31173999999999</v>
          </cell>
          <cell r="AT17">
            <v>432.98380500000002</v>
          </cell>
          <cell r="AU17">
            <v>0.23718641741988497</v>
          </cell>
        </row>
        <row r="18">
          <cell r="A18" t="str">
            <v>S-31</v>
          </cell>
          <cell r="B18" t="str">
            <v>DOMAINE DE HAUTERIVE</v>
          </cell>
          <cell r="C18" t="str">
            <v>SSR</v>
          </cell>
          <cell r="D18" t="str">
            <v>8 rue Dumune</v>
          </cell>
          <cell r="E18" t="str">
            <v>CENON</v>
          </cell>
          <cell r="F18">
            <v>33150</v>
          </cell>
          <cell r="G18" t="str">
            <v>980 000 hab</v>
          </cell>
          <cell r="H18" t="str">
            <v>périphérie de Bordeaux</v>
          </cell>
          <cell r="I18" t="str">
            <v>Bus, parking, …</v>
          </cell>
          <cell r="J18" t="str">
            <v>résidentiel</v>
          </cell>
          <cell r="K18" t="str">
            <v>1990, puis extension 1994 et 1998</v>
          </cell>
          <cell r="M18">
            <v>1</v>
          </cell>
          <cell r="N18" t="str">
            <v>R+3 / SS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2657</v>
          </cell>
          <cell r="T18">
            <v>0</v>
          </cell>
          <cell r="U18" t="str">
            <v>résidentiel</v>
          </cell>
          <cell r="V18" t="str">
            <v>oui</v>
          </cell>
          <cell r="W18" t="str">
            <v>non</v>
          </cell>
          <cell r="Y18">
            <v>65</v>
          </cell>
          <cell r="Z18">
            <v>10</v>
          </cell>
          <cell r="AD18">
            <v>0</v>
          </cell>
          <cell r="AE18" t="str">
            <v>na</v>
          </cell>
          <cell r="AF18">
            <v>1.0129999999999999</v>
          </cell>
          <cell r="AG18">
            <v>0.98599999999999999</v>
          </cell>
          <cell r="AH18">
            <v>0.997</v>
          </cell>
          <cell r="AI18" t="str">
            <v>n/a</v>
          </cell>
          <cell r="AJ18">
            <v>2811.2089999999998</v>
          </cell>
          <cell r="AK18">
            <v>2936.9451985356559</v>
          </cell>
          <cell r="AL18">
            <v>784.976</v>
          </cell>
          <cell r="AM18">
            <v>0.27923075089756755</v>
          </cell>
          <cell r="AN18">
            <v>893.92070258221383</v>
          </cell>
          <cell r="AO18">
            <v>0.30437091677022698</v>
          </cell>
          <cell r="AQ18">
            <v>5009</v>
          </cell>
          <cell r="AS18">
            <v>587.38903970713125</v>
          </cell>
          <cell r="AT18">
            <v>440.54177978034835</v>
          </cell>
          <cell r="AU18">
            <v>0.11726672783132985</v>
          </cell>
        </row>
        <row r="19">
          <cell r="A19" t="str">
            <v>S-32</v>
          </cell>
          <cell r="B19" t="str">
            <v>CHÂTEAU LE MOINE</v>
          </cell>
          <cell r="C19" t="str">
            <v>SSR</v>
          </cell>
          <cell r="D19" t="str">
            <v>70 rue du Maréchal Galliéni</v>
          </cell>
          <cell r="E19" t="str">
            <v>CENON</v>
          </cell>
          <cell r="F19">
            <v>33150</v>
          </cell>
          <cell r="G19" t="str">
            <v>980 000 hab</v>
          </cell>
          <cell r="H19" t="str">
            <v>périphérie de Bordeaux</v>
          </cell>
          <cell r="I19" t="str">
            <v>Bus, parking, …</v>
          </cell>
          <cell r="J19" t="str">
            <v>résidentiel</v>
          </cell>
          <cell r="K19">
            <v>1991</v>
          </cell>
          <cell r="M19">
            <v>4</v>
          </cell>
          <cell r="N19" t="str">
            <v>R+2 / SS</v>
          </cell>
          <cell r="O19">
            <v>0</v>
          </cell>
          <cell r="P19">
            <v>0</v>
          </cell>
          <cell r="Q19">
            <v>0</v>
          </cell>
          <cell r="R19">
            <v>30</v>
          </cell>
          <cell r="S19">
            <v>21872</v>
          </cell>
          <cell r="T19">
            <v>0</v>
          </cell>
          <cell r="U19" t="str">
            <v>résidentiel</v>
          </cell>
          <cell r="V19" t="str">
            <v>oui</v>
          </cell>
          <cell r="W19" t="str">
            <v>non</v>
          </cell>
          <cell r="Y19">
            <v>90</v>
          </cell>
          <cell r="Z19">
            <v>13</v>
          </cell>
          <cell r="AD19">
            <v>0</v>
          </cell>
          <cell r="AE19" t="str">
            <v>na</v>
          </cell>
          <cell r="AF19">
            <v>0.997</v>
          </cell>
          <cell r="AG19">
            <v>0.98299999999999998</v>
          </cell>
          <cell r="AH19">
            <v>0.99299999999999999</v>
          </cell>
          <cell r="AI19" t="str">
            <v>n/a</v>
          </cell>
          <cell r="AJ19">
            <v>6259.9570000000003</v>
          </cell>
          <cell r="AK19">
            <v>6380.6027999999997</v>
          </cell>
          <cell r="AL19">
            <v>1444.712</v>
          </cell>
          <cell r="AM19">
            <v>0.23078624980970316</v>
          </cell>
          <cell r="AN19">
            <v>1688.8638239367574</v>
          </cell>
          <cell r="AO19">
            <v>0.26468718973335209</v>
          </cell>
          <cell r="AQ19">
            <v>6555</v>
          </cell>
          <cell r="AS19">
            <v>1276.1205600000001</v>
          </cell>
          <cell r="AT19">
            <v>957.09041999999988</v>
          </cell>
          <cell r="AU19">
            <v>0.19467895652173914</v>
          </cell>
        </row>
        <row r="20">
          <cell r="A20" t="str">
            <v>S-40</v>
          </cell>
          <cell r="B20" t="str">
            <v>CASTELLI</v>
          </cell>
          <cell r="C20" t="str">
            <v>EHPAD</v>
          </cell>
          <cell r="D20" t="str">
            <v>8 av Jean Jaurès</v>
          </cell>
          <cell r="E20" t="str">
            <v>CHANGE</v>
          </cell>
          <cell r="F20">
            <v>72560</v>
          </cell>
          <cell r="V20" t="str">
            <v>oui</v>
          </cell>
          <cell r="W20" t="str">
            <v>non</v>
          </cell>
          <cell r="AD20">
            <v>0</v>
          </cell>
          <cell r="AE20">
            <v>56</v>
          </cell>
          <cell r="AF20" t="str">
            <v>nd</v>
          </cell>
          <cell r="AG20">
            <v>0.99299999999999999</v>
          </cell>
          <cell r="AH20">
            <v>0.97499999999999998</v>
          </cell>
          <cell r="AI20">
            <v>37073</v>
          </cell>
          <cell r="AJ20" t="str">
            <v>na</v>
          </cell>
          <cell r="AK20">
            <v>2117.3499234731885</v>
          </cell>
          <cell r="AL20" t="str">
            <v>na</v>
          </cell>
          <cell r="AN20">
            <v>482.35516202509905</v>
          </cell>
          <cell r="AO20">
            <v>0.22781079153599196</v>
          </cell>
        </row>
        <row r="21">
          <cell r="A21" t="str">
            <v>F01</v>
          </cell>
          <cell r="B21" t="str">
            <v>OPHELIADES BEAUNE</v>
          </cell>
          <cell r="C21" t="str">
            <v>EHPAD</v>
          </cell>
          <cell r="D21" t="str">
            <v>Rue Maryse Bastié</v>
          </cell>
          <cell r="E21" t="str">
            <v>BEAUNE</v>
          </cell>
          <cell r="F21">
            <v>21200</v>
          </cell>
          <cell r="G21">
            <v>21917</v>
          </cell>
          <cell r="H21" t="str">
            <v>centre ville</v>
          </cell>
          <cell r="I21" t="str">
            <v>Transp.commun + park.public</v>
          </cell>
          <cell r="J21" t="str">
            <v>zone pavillonnaire</v>
          </cell>
          <cell r="K21">
            <v>32356</v>
          </cell>
          <cell r="L21" t="str">
            <v>en cours</v>
          </cell>
          <cell r="M21">
            <v>1</v>
          </cell>
          <cell r="N21" t="str">
            <v>R+2</v>
          </cell>
          <cell r="O21" t="str">
            <v>N/A</v>
          </cell>
          <cell r="P21">
            <v>2888</v>
          </cell>
          <cell r="Q21">
            <v>36.1</v>
          </cell>
          <cell r="R21">
            <v>26</v>
          </cell>
          <cell r="S21">
            <v>10000</v>
          </cell>
          <cell r="T21" t="str">
            <v>N/A</v>
          </cell>
          <cell r="U21" t="str">
            <v>RAS</v>
          </cell>
          <cell r="V21" t="str">
            <v>NON</v>
          </cell>
          <cell r="W21" t="str">
            <v>OUI</v>
          </cell>
          <cell r="X21">
            <v>38442</v>
          </cell>
          <cell r="Y21">
            <v>84</v>
          </cell>
          <cell r="Z21">
            <v>28</v>
          </cell>
          <cell r="AD21">
            <v>54.976086414624014</v>
          </cell>
          <cell r="AE21">
            <v>57.028571428571425</v>
          </cell>
          <cell r="AF21">
            <v>0.96566666666666645</v>
          </cell>
          <cell r="AG21">
            <v>0.92033333333333334</v>
          </cell>
          <cell r="AH21">
            <v>0.95635000000000003</v>
          </cell>
          <cell r="AI21">
            <v>2003</v>
          </cell>
          <cell r="AJ21">
            <v>2194.1682600000004</v>
          </cell>
          <cell r="AK21">
            <v>2323.8867490053881</v>
          </cell>
          <cell r="AL21">
            <v>759.38057235294173</v>
          </cell>
          <cell r="AM21">
            <v>0.34609040072111041</v>
          </cell>
          <cell r="AN21">
            <v>842.23799869243555</v>
          </cell>
          <cell r="AO21">
            <v>0.36242643883266223</v>
          </cell>
          <cell r="AQ21">
            <v>3666</v>
          </cell>
          <cell r="AS21">
            <v>427.538052865802</v>
          </cell>
          <cell r="AT21">
            <v>320.6535396493515</v>
          </cell>
        </row>
        <row r="22">
          <cell r="A22" t="str">
            <v>F02</v>
          </cell>
          <cell r="B22" t="str">
            <v>OPHELIADES CHALON</v>
          </cell>
          <cell r="C22" t="str">
            <v>EHPAD</v>
          </cell>
          <cell r="D22" t="str">
            <v>7-9 Les Allées de St Jean des Vignes</v>
          </cell>
          <cell r="E22" t="str">
            <v>CHALON SUR SAONE</v>
          </cell>
          <cell r="F22">
            <v>71100</v>
          </cell>
          <cell r="G22">
            <v>75427</v>
          </cell>
          <cell r="H22" t="str">
            <v>centre ville</v>
          </cell>
          <cell r="I22" t="str">
            <v>Transp.commun + park.privé ext.&amp; int.</v>
          </cell>
          <cell r="J22" t="str">
            <v>immeubles en copropriété + clinique</v>
          </cell>
          <cell r="K22">
            <v>32905</v>
          </cell>
          <cell r="L22" t="str">
            <v>en cours</v>
          </cell>
          <cell r="M22">
            <v>2</v>
          </cell>
          <cell r="N22" t="str">
            <v>R+3</v>
          </cell>
          <cell r="O22" t="str">
            <v>N/A</v>
          </cell>
          <cell r="P22">
            <v>3520</v>
          </cell>
          <cell r="Q22">
            <v>44</v>
          </cell>
          <cell r="R22">
            <v>32</v>
          </cell>
          <cell r="S22">
            <v>4318</v>
          </cell>
          <cell r="T22" t="str">
            <v>N/A</v>
          </cell>
          <cell r="U22" t="str">
            <v>RAS</v>
          </cell>
          <cell r="V22" t="str">
            <v>NON</v>
          </cell>
          <cell r="W22" t="str">
            <v>OUI</v>
          </cell>
          <cell r="X22">
            <v>38383</v>
          </cell>
          <cell r="Y22">
            <v>80</v>
          </cell>
          <cell r="Z22">
            <v>30</v>
          </cell>
          <cell r="AD22">
            <v>57.544890154597233</v>
          </cell>
          <cell r="AE22">
            <v>63.25</v>
          </cell>
          <cell r="AF22">
            <v>1.0370000000000001</v>
          </cell>
          <cell r="AG22">
            <v>0.99833333333333352</v>
          </cell>
          <cell r="AH22">
            <v>0.98947499999999999</v>
          </cell>
          <cell r="AI22">
            <v>2002</v>
          </cell>
          <cell r="AJ22">
            <v>2681.9106099999999</v>
          </cell>
          <cell r="AK22">
            <v>2660.1254558266496</v>
          </cell>
          <cell r="AL22">
            <v>1075.6767735294113</v>
          </cell>
          <cell r="AM22">
            <v>0.40108599053173194</v>
          </cell>
          <cell r="AN22">
            <v>1001.1213476626459</v>
          </cell>
          <cell r="AO22">
            <v>0.3763436590818765</v>
          </cell>
          <cell r="AQ22">
            <v>4837</v>
          </cell>
          <cell r="AS22">
            <v>514.53601932159245</v>
          </cell>
          <cell r="AT22">
            <v>385.90201449119434</v>
          </cell>
        </row>
        <row r="23">
          <cell r="A23" t="str">
            <v>F04</v>
          </cell>
          <cell r="B23" t="str">
            <v>OPHELIADES THISE</v>
          </cell>
          <cell r="C23" t="str">
            <v>EHPAD</v>
          </cell>
          <cell r="D23" t="str">
            <v>2 rue des Chenevières</v>
          </cell>
          <cell r="E23" t="str">
            <v>THISE</v>
          </cell>
          <cell r="F23">
            <v>25220</v>
          </cell>
          <cell r="G23">
            <v>134335</v>
          </cell>
          <cell r="H23" t="str">
            <v>périphérie urbaine</v>
          </cell>
          <cell r="I23" t="str">
            <v>Transp.commun + park.privé ext.</v>
          </cell>
          <cell r="J23" t="str">
            <v>zone pavillonnaire</v>
          </cell>
          <cell r="K23" t="str">
            <v>06/92-03/96</v>
          </cell>
          <cell r="L23" t="str">
            <v>en cours</v>
          </cell>
          <cell r="M23">
            <v>1</v>
          </cell>
          <cell r="N23" t="str">
            <v>R+2</v>
          </cell>
          <cell r="O23" t="str">
            <v>N/A</v>
          </cell>
          <cell r="P23">
            <v>2876</v>
          </cell>
          <cell r="Q23">
            <v>35.950000000000003</v>
          </cell>
          <cell r="R23">
            <v>21</v>
          </cell>
          <cell r="S23">
            <v>3850</v>
          </cell>
          <cell r="T23" t="str">
            <v>N/A</v>
          </cell>
          <cell r="U23" t="str">
            <v>RAS</v>
          </cell>
          <cell r="V23" t="str">
            <v>OUI</v>
          </cell>
          <cell r="W23" t="str">
            <v>NON</v>
          </cell>
          <cell r="Y23">
            <v>80</v>
          </cell>
          <cell r="Z23">
            <v>20</v>
          </cell>
          <cell r="AD23">
            <v>60.69774530271399</v>
          </cell>
          <cell r="AE23">
            <v>64.025000000000006</v>
          </cell>
          <cell r="AF23">
            <v>0.98608333333333331</v>
          </cell>
          <cell r="AG23">
            <v>0.97983333333333322</v>
          </cell>
          <cell r="AH23">
            <v>0.99097499999999994</v>
          </cell>
          <cell r="AI23">
            <v>2002</v>
          </cell>
          <cell r="AJ23">
            <v>2705.2640800000004</v>
          </cell>
          <cell r="AK23">
            <v>2704.8456325733541</v>
          </cell>
          <cell r="AL23">
            <v>1104.4140035294122</v>
          </cell>
          <cell r="AM23">
            <v>0.40824628238490196</v>
          </cell>
          <cell r="AN23">
            <v>1045.1682279355264</v>
          </cell>
          <cell r="AO23">
            <v>0.38640586928473519</v>
          </cell>
          <cell r="AQ23">
            <v>3967</v>
          </cell>
          <cell r="AS23">
            <v>508.28638621347346</v>
          </cell>
          <cell r="AT23">
            <v>381.21478966010505</v>
          </cell>
        </row>
        <row r="24">
          <cell r="A24" t="str">
            <v>F05</v>
          </cell>
          <cell r="B24" t="str">
            <v>OPHELIADES SIMIANE</v>
          </cell>
          <cell r="C24" t="str">
            <v>EHPAD</v>
          </cell>
          <cell r="D24" t="str">
            <v>Avenue André Malraux</v>
          </cell>
          <cell r="E24" t="str">
            <v>SIMIANE COLLONGUE</v>
          </cell>
          <cell r="F24">
            <v>13109</v>
          </cell>
          <cell r="G24">
            <v>41102</v>
          </cell>
          <cell r="H24" t="str">
            <v>périphérie urbaine</v>
          </cell>
          <cell r="I24" t="str">
            <v>Transp.commun + park.privé ext.</v>
          </cell>
          <cell r="J24" t="str">
            <v>village provençal</v>
          </cell>
          <cell r="K24">
            <v>1980</v>
          </cell>
          <cell r="L24" t="str">
            <v>en cours</v>
          </cell>
          <cell r="M24">
            <v>3</v>
          </cell>
          <cell r="N24" t="str">
            <v>R+1,+2,+3</v>
          </cell>
          <cell r="O24" t="str">
            <v>N/A</v>
          </cell>
          <cell r="P24">
            <v>3559</v>
          </cell>
          <cell r="Q24">
            <v>40.44318181818182</v>
          </cell>
          <cell r="R24">
            <v>20</v>
          </cell>
          <cell r="S24">
            <v>8557</v>
          </cell>
          <cell r="T24" t="str">
            <v>N/A</v>
          </cell>
          <cell r="U24" t="str">
            <v>RAS</v>
          </cell>
          <cell r="V24" t="str">
            <v>NON</v>
          </cell>
          <cell r="W24" t="str">
            <v>OUI</v>
          </cell>
          <cell r="X24">
            <v>40574</v>
          </cell>
          <cell r="Y24">
            <v>88</v>
          </cell>
          <cell r="Z24">
            <v>20</v>
          </cell>
          <cell r="AD24">
            <v>61.228906765676562</v>
          </cell>
          <cell r="AE24">
            <v>66.254545454545465</v>
          </cell>
          <cell r="AF24">
            <v>1.0204166666666665</v>
          </cell>
          <cell r="AG24">
            <v>0.98541666666666661</v>
          </cell>
          <cell r="AH24">
            <v>0.91292499999999999</v>
          </cell>
          <cell r="AI24" t="str">
            <v>Non</v>
          </cell>
          <cell r="AJ24">
            <v>2200.7638599999996</v>
          </cell>
          <cell r="AK24">
            <v>2238.7640000000001</v>
          </cell>
          <cell r="AL24">
            <v>901.77299705882388</v>
          </cell>
          <cell r="AM24">
            <v>0.40975454634138897</v>
          </cell>
          <cell r="AN24">
            <v>915.57905040758976</v>
          </cell>
          <cell r="AO24">
            <v>0.40896630927046784</v>
          </cell>
          <cell r="AQ24">
            <v>3712</v>
          </cell>
          <cell r="AS24">
            <v>407.61429886286862</v>
          </cell>
          <cell r="AT24">
            <v>305.71072414715144</v>
          </cell>
        </row>
        <row r="25">
          <cell r="A25" t="str">
            <v>F06</v>
          </cell>
          <cell r="B25" t="str">
            <v>OPHELIADES FONTAINES</v>
          </cell>
          <cell r="C25" t="str">
            <v>EHPAD</v>
          </cell>
          <cell r="D25" t="str">
            <v>Montée de la ruelle</v>
          </cell>
          <cell r="E25" t="str">
            <v>FONTAINES ST MARTIN</v>
          </cell>
          <cell r="F25">
            <v>69270</v>
          </cell>
          <cell r="G25">
            <v>41115</v>
          </cell>
          <cell r="H25" t="str">
            <v>centre ville</v>
          </cell>
          <cell r="I25" t="str">
            <v>Transp.commun + park.privé ext.</v>
          </cell>
          <cell r="J25" t="str">
            <v>zone pavillonnaire, commerces</v>
          </cell>
          <cell r="K25">
            <v>32994</v>
          </cell>
          <cell r="L25">
            <v>37377</v>
          </cell>
          <cell r="M25">
            <v>2</v>
          </cell>
          <cell r="N25" t="str">
            <v>R+2</v>
          </cell>
          <cell r="O25" t="str">
            <v>N/A</v>
          </cell>
          <cell r="P25">
            <v>2557</v>
          </cell>
          <cell r="Q25">
            <v>36.014084507042256</v>
          </cell>
          <cell r="R25">
            <v>20</v>
          </cell>
          <cell r="S25">
            <v>3467</v>
          </cell>
          <cell r="T25" t="str">
            <v>N/A</v>
          </cell>
          <cell r="U25" t="str">
            <v>RAS</v>
          </cell>
          <cell r="V25" t="str">
            <v>OUI</v>
          </cell>
          <cell r="W25" t="str">
            <v>NON</v>
          </cell>
          <cell r="Y25">
            <v>71</v>
          </cell>
          <cell r="Z25">
            <v>24</v>
          </cell>
          <cell r="AD25">
            <v>67.625742481203005</v>
          </cell>
          <cell r="AE25">
            <v>70.070422535211264</v>
          </cell>
          <cell r="AF25">
            <v>0.9371666666666667</v>
          </cell>
          <cell r="AG25">
            <v>0.97133333333333327</v>
          </cell>
          <cell r="AH25">
            <v>0.99245000000000005</v>
          </cell>
          <cell r="AI25">
            <v>2003</v>
          </cell>
          <cell r="AJ25">
            <v>2219.8664600000002</v>
          </cell>
          <cell r="AK25">
            <v>2314.2094999999999</v>
          </cell>
          <cell r="AL25">
            <v>929.11474117647117</v>
          </cell>
          <cell r="AM25">
            <v>0.41854533050446247</v>
          </cell>
          <cell r="AN25">
            <v>966.16042137096883</v>
          </cell>
          <cell r="AO25">
            <v>0.41749047412127938</v>
          </cell>
          <cell r="AQ25">
            <v>3887</v>
          </cell>
          <cell r="AS25">
            <v>383.97515298616997</v>
          </cell>
          <cell r="AT25">
            <v>287.98136473962745</v>
          </cell>
        </row>
        <row r="26">
          <cell r="A26" t="str">
            <v>F07</v>
          </cell>
          <cell r="B26" t="str">
            <v>OPHELIADES NANCY</v>
          </cell>
          <cell r="C26" t="str">
            <v>EHPAD</v>
          </cell>
          <cell r="D26" t="str">
            <v>12 boulevard du 21° RA</v>
          </cell>
          <cell r="E26" t="str">
            <v>NANCY</v>
          </cell>
          <cell r="F26">
            <v>54000</v>
          </cell>
          <cell r="G26">
            <v>331249</v>
          </cell>
          <cell r="H26" t="str">
            <v>centre ville</v>
          </cell>
          <cell r="I26" t="str">
            <v>Transp.commun + park.public</v>
          </cell>
          <cell r="J26" t="str">
            <v>immeubles en copropriété + hotel Ibis</v>
          </cell>
          <cell r="K26">
            <v>35065</v>
          </cell>
          <cell r="M26">
            <v>1</v>
          </cell>
          <cell r="N26" t="str">
            <v>R+4</v>
          </cell>
          <cell r="O26" t="str">
            <v>N/A</v>
          </cell>
          <cell r="P26">
            <v>3784</v>
          </cell>
          <cell r="Q26">
            <v>43</v>
          </cell>
          <cell r="R26">
            <v>13</v>
          </cell>
          <cell r="S26">
            <v>4628</v>
          </cell>
          <cell r="T26" t="str">
            <v>N/A</v>
          </cell>
          <cell r="U26" t="str">
            <v>RAS</v>
          </cell>
          <cell r="V26" t="str">
            <v>NON</v>
          </cell>
          <cell r="W26" t="str">
            <v>OUI</v>
          </cell>
          <cell r="X26">
            <v>40482</v>
          </cell>
          <cell r="Y26">
            <v>88</v>
          </cell>
          <cell r="Z26">
            <v>16</v>
          </cell>
          <cell r="AA26" t="str">
            <v>projet extension 12 lits</v>
          </cell>
          <cell r="AD26">
            <v>60.092891754591633</v>
          </cell>
          <cell r="AE26">
            <v>61</v>
          </cell>
          <cell r="AF26">
            <v>0.95158333333333334</v>
          </cell>
          <cell r="AG26">
            <v>0.9554999999999999</v>
          </cell>
          <cell r="AH26">
            <v>1.0058500000000001</v>
          </cell>
          <cell r="AI26">
            <v>2003</v>
          </cell>
          <cell r="AJ26">
            <v>2483.1866200000004</v>
          </cell>
          <cell r="AK26">
            <v>2678.1625235967649</v>
          </cell>
          <cell r="AL26">
            <v>1040.861217058824</v>
          </cell>
          <cell r="AM26">
            <v>0.41916350896688698</v>
          </cell>
          <cell r="AN26">
            <v>1042.5644699160075</v>
          </cell>
          <cell r="AO26">
            <v>0.38928349595298134</v>
          </cell>
          <cell r="AQ26">
            <v>4778</v>
          </cell>
          <cell r="AS26">
            <v>486.62186973751227</v>
          </cell>
          <cell r="AT26">
            <v>364.96640230313415</v>
          </cell>
        </row>
        <row r="27">
          <cell r="A27" t="str">
            <v>F08</v>
          </cell>
          <cell r="B27" t="str">
            <v>OPHELIADES EPINAL</v>
          </cell>
          <cell r="C27" t="str">
            <v>EHPAD</v>
          </cell>
          <cell r="D27" t="str">
            <v>13 rue Ponscarme</v>
          </cell>
          <cell r="E27" t="str">
            <v>EPINAL</v>
          </cell>
          <cell r="F27">
            <v>88000</v>
          </cell>
          <cell r="G27">
            <v>62507</v>
          </cell>
          <cell r="H27" t="str">
            <v>centre ville</v>
          </cell>
          <cell r="I27" t="str">
            <v>Transp.commun + park.privé ext.</v>
          </cell>
          <cell r="J27" t="str">
            <v>maisons individuelles</v>
          </cell>
          <cell r="K27">
            <v>35156</v>
          </cell>
          <cell r="M27">
            <v>1</v>
          </cell>
          <cell r="N27" t="str">
            <v>R+3</v>
          </cell>
          <cell r="O27" t="str">
            <v>N/A</v>
          </cell>
          <cell r="P27">
            <v>3033</v>
          </cell>
          <cell r="Q27">
            <v>40.44</v>
          </cell>
          <cell r="R27">
            <v>30</v>
          </cell>
          <cell r="S27">
            <v>4945</v>
          </cell>
          <cell r="T27" t="str">
            <v>N/A</v>
          </cell>
          <cell r="U27" t="str">
            <v>RAS</v>
          </cell>
          <cell r="V27" t="str">
            <v>NON</v>
          </cell>
          <cell r="W27" t="str">
            <v>OUI</v>
          </cell>
          <cell r="X27">
            <v>40663</v>
          </cell>
          <cell r="Y27">
            <v>75</v>
          </cell>
          <cell r="Z27">
            <v>12</v>
          </cell>
          <cell r="AD27">
            <v>57.509258160237387</v>
          </cell>
          <cell r="AE27">
            <v>56.76</v>
          </cell>
          <cell r="AF27">
            <v>0.91374999999999995</v>
          </cell>
          <cell r="AG27">
            <v>0.95683333333333331</v>
          </cell>
          <cell r="AH27">
            <v>0.97829999999999995</v>
          </cell>
          <cell r="AI27">
            <v>2003</v>
          </cell>
          <cell r="AJ27">
            <v>2103.4079999999999</v>
          </cell>
          <cell r="AK27">
            <v>2245.4617499999999</v>
          </cell>
          <cell r="AL27">
            <v>756.74022588235289</v>
          </cell>
          <cell r="AM27">
            <v>0.35976863541564591</v>
          </cell>
          <cell r="AN27">
            <v>666.43581767641615</v>
          </cell>
          <cell r="AO27">
            <v>0.29679232686836737</v>
          </cell>
          <cell r="AQ27">
            <v>3948</v>
          </cell>
          <cell r="AS27">
            <v>395.48449369655981</v>
          </cell>
          <cell r="AT27">
            <v>296.61337027241984</v>
          </cell>
        </row>
        <row r="28">
          <cell r="A28" t="str">
            <v>F09</v>
          </cell>
          <cell r="B28" t="str">
            <v>OPHELIADES MONTBELIARD</v>
          </cell>
          <cell r="C28" t="str">
            <v>EHPAD</v>
          </cell>
          <cell r="D28" t="str">
            <v>7 avenue George Pompidou</v>
          </cell>
          <cell r="E28" t="str">
            <v>MONTBELIARD</v>
          </cell>
          <cell r="F28">
            <v>25200</v>
          </cell>
          <cell r="G28">
            <v>113166</v>
          </cell>
          <cell r="H28" t="str">
            <v>centre ville</v>
          </cell>
          <cell r="I28" t="str">
            <v>Transp.commun + park.privé ext.&amp; int.</v>
          </cell>
          <cell r="J28" t="str">
            <v>immeubles en copropriété + clinique</v>
          </cell>
          <cell r="K28">
            <v>35796</v>
          </cell>
          <cell r="M28">
            <v>1</v>
          </cell>
          <cell r="N28" t="str">
            <v>R+2</v>
          </cell>
          <cell r="O28" t="str">
            <v>N/A</v>
          </cell>
          <cell r="P28">
            <v>4784</v>
          </cell>
          <cell r="Q28">
            <v>53.155555555555559</v>
          </cell>
          <cell r="R28">
            <v>40</v>
          </cell>
          <cell r="S28">
            <v>6344</v>
          </cell>
          <cell r="T28" t="str">
            <v>N/A</v>
          </cell>
          <cell r="U28" t="str">
            <v>RAS</v>
          </cell>
          <cell r="V28" t="str">
            <v>NON</v>
          </cell>
          <cell r="W28" t="str">
            <v>OUI</v>
          </cell>
          <cell r="X28">
            <v>41305</v>
          </cell>
          <cell r="Y28">
            <v>90</v>
          </cell>
          <cell r="Z28">
            <v>10</v>
          </cell>
          <cell r="AA28" t="str">
            <v>création de 3 lits</v>
          </cell>
          <cell r="AC28" t="str">
            <v>3 autorisés</v>
          </cell>
          <cell r="AD28">
            <v>62.015921999242707</v>
          </cell>
          <cell r="AE28">
            <v>64.900000000000006</v>
          </cell>
          <cell r="AF28">
            <v>0.98666666666666669</v>
          </cell>
          <cell r="AG28">
            <v>0.96958333333333313</v>
          </cell>
          <cell r="AH28">
            <v>0.9507000000000001</v>
          </cell>
          <cell r="AI28">
            <v>2001</v>
          </cell>
          <cell r="AJ28">
            <v>3346.5570900000002</v>
          </cell>
          <cell r="AK28">
            <v>3360.5549999999998</v>
          </cell>
          <cell r="AL28">
            <v>1210.3222635294123</v>
          </cell>
          <cell r="AM28">
            <v>0.36166192028996946</v>
          </cell>
          <cell r="AN28">
            <v>1182.7388090952829</v>
          </cell>
          <cell r="AO28">
            <v>0.35194746376574199</v>
          </cell>
          <cell r="AQ28">
            <v>6804</v>
          </cell>
          <cell r="AS28">
            <v>644.7224635212965</v>
          </cell>
          <cell r="AT28">
            <v>483.54184764097238</v>
          </cell>
        </row>
        <row r="29">
          <cell r="A29" t="str">
            <v>F12</v>
          </cell>
          <cell r="B29" t="str">
            <v>OPHELIADES CHÂTEAU GOMBERT</v>
          </cell>
          <cell r="C29" t="str">
            <v>EHPAD</v>
          </cell>
          <cell r="D29" t="str">
            <v>40 chemin de la Baume Loubière</v>
          </cell>
          <cell r="E29" t="str">
            <v>MARSEILLE</v>
          </cell>
          <cell r="F29">
            <v>13013</v>
          </cell>
          <cell r="G29">
            <v>1345334</v>
          </cell>
          <cell r="H29" t="str">
            <v>centre ville</v>
          </cell>
          <cell r="I29" t="str">
            <v>Transp.commun + park.privé ext.</v>
          </cell>
          <cell r="J29" t="str">
            <v>pavillons + commerces</v>
          </cell>
          <cell r="K29">
            <v>1985</v>
          </cell>
          <cell r="L29">
            <v>1995</v>
          </cell>
          <cell r="M29">
            <v>1</v>
          </cell>
          <cell r="N29" t="str">
            <v>R+2</v>
          </cell>
          <cell r="O29" t="str">
            <v>N/A</v>
          </cell>
          <cell r="P29">
            <v>3603</v>
          </cell>
          <cell r="Q29">
            <v>32.754545454545458</v>
          </cell>
          <cell r="R29">
            <v>75</v>
          </cell>
          <cell r="S29">
            <v>47146</v>
          </cell>
          <cell r="T29" t="str">
            <v>N/A</v>
          </cell>
          <cell r="U29" t="str">
            <v>RAS</v>
          </cell>
          <cell r="V29" t="str">
            <v>OUI</v>
          </cell>
          <cell r="W29" t="str">
            <v>NON</v>
          </cell>
          <cell r="Y29">
            <v>110</v>
          </cell>
          <cell r="Z29">
            <v>28</v>
          </cell>
          <cell r="AD29">
            <v>67.42991765127104</v>
          </cell>
          <cell r="AE29">
            <v>69.845454545454544</v>
          </cell>
          <cell r="AF29">
            <v>0.96324999999999994</v>
          </cell>
          <cell r="AG29">
            <v>0.89249999999999996</v>
          </cell>
          <cell r="AH29">
            <v>0.86837500000000001</v>
          </cell>
          <cell r="AI29" t="str">
            <v>Non</v>
          </cell>
          <cell r="AJ29">
            <v>2744.43426</v>
          </cell>
          <cell r="AK29">
            <v>3018.1416412798712</v>
          </cell>
          <cell r="AL29">
            <v>1012.2541352941173</v>
          </cell>
          <cell r="AM29">
            <v>0.36883890791179574</v>
          </cell>
          <cell r="AN29">
            <v>1185.0208415141299</v>
          </cell>
          <cell r="AO29">
            <v>0.39263261382643749</v>
          </cell>
          <cell r="AQ29" t="str">
            <v>-</v>
          </cell>
          <cell r="AS29">
            <v>585.54355410481708</v>
          </cell>
          <cell r="AT29">
            <v>439.15766557861275</v>
          </cell>
        </row>
        <row r="30">
          <cell r="A30" t="str">
            <v>R2</v>
          </cell>
          <cell r="B30" t="str">
            <v>SAINT FRANCOIS DE SALES</v>
          </cell>
          <cell r="C30" t="str">
            <v>EHPAD</v>
          </cell>
          <cell r="D30" t="str">
            <v>145 chemin Pelet</v>
          </cell>
          <cell r="E30" t="str">
            <v>VERNAISON</v>
          </cell>
          <cell r="F30">
            <v>69390</v>
          </cell>
          <cell r="H30" t="str">
            <v>périphérie urbaine de Lyon</v>
          </cell>
          <cell r="K30">
            <v>1975</v>
          </cell>
          <cell r="L30" t="str">
            <v>1999 + en cours</v>
          </cell>
          <cell r="Q30">
            <v>0</v>
          </cell>
          <cell r="V30" t="str">
            <v>OUI</v>
          </cell>
          <cell r="W30" t="str">
            <v>NON</v>
          </cell>
          <cell r="Y30">
            <v>78</v>
          </cell>
          <cell r="AA30" t="str">
            <v>Extension 24 lits</v>
          </cell>
          <cell r="AB30" t="str">
            <v>Fin 2006</v>
          </cell>
          <cell r="AC30">
            <v>1670</v>
          </cell>
          <cell r="AD30">
            <v>65.526351351351352</v>
          </cell>
          <cell r="AE30">
            <v>67.458292682926825</v>
          </cell>
          <cell r="AF30">
            <v>0.97699999999999998</v>
          </cell>
          <cell r="AG30">
            <v>0.96893491124260356</v>
          </cell>
          <cell r="AH30">
            <v>0.97145000000000004</v>
          </cell>
          <cell r="AI30">
            <v>37865</v>
          </cell>
          <cell r="AJ30">
            <v>2375.8313800000001</v>
          </cell>
          <cell r="AK30">
            <v>2452.4627399999999</v>
          </cell>
          <cell r="AL30">
            <v>820.61034000000018</v>
          </cell>
          <cell r="AM30">
            <v>0.34539923451974952</v>
          </cell>
          <cell r="AN30">
            <v>845.46273999999994</v>
          </cell>
          <cell r="AO30">
            <v>0.34474029970379894</v>
          </cell>
        </row>
        <row r="31">
          <cell r="A31" t="str">
            <v>R5</v>
          </cell>
          <cell r="B31" t="str">
            <v>LES TILLEULS</v>
          </cell>
          <cell r="C31" t="str">
            <v>EHPAD</v>
          </cell>
          <cell r="D31" t="str">
            <v xml:space="preserve">route Pleumartin </v>
          </cell>
          <cell r="E31" t="str">
            <v>CHATELLERAULT</v>
          </cell>
          <cell r="F31">
            <v>86100</v>
          </cell>
          <cell r="H31" t="str">
            <v>Centre ville</v>
          </cell>
          <cell r="K31" t="str">
            <v>fin 19ème s.</v>
          </cell>
          <cell r="L31">
            <v>1994</v>
          </cell>
          <cell r="Q31">
            <v>0</v>
          </cell>
          <cell r="V31" t="str">
            <v>non</v>
          </cell>
          <cell r="W31" t="str">
            <v>oui</v>
          </cell>
          <cell r="Y31">
            <v>83</v>
          </cell>
          <cell r="AA31" t="str">
            <v>Extension 30 lits</v>
          </cell>
          <cell r="AB31" t="str">
            <v>Fin 2006</v>
          </cell>
          <cell r="AC31">
            <v>2622</v>
          </cell>
          <cell r="AD31">
            <v>51.601496095355529</v>
          </cell>
          <cell r="AE31">
            <v>54.432530120481921</v>
          </cell>
          <cell r="AF31">
            <v>0.97799999999999998</v>
          </cell>
          <cell r="AG31">
            <v>1.0057924003707135</v>
          </cell>
          <cell r="AH31">
            <v>0.99472499999999997</v>
          </cell>
          <cell r="AI31">
            <v>37438</v>
          </cell>
          <cell r="AJ31">
            <v>2130.10979</v>
          </cell>
          <cell r="AK31">
            <v>2261.4005700000002</v>
          </cell>
          <cell r="AL31">
            <v>510.74784999999997</v>
          </cell>
          <cell r="AM31">
            <v>0.23977536387924867</v>
          </cell>
          <cell r="AN31">
            <v>537.40057000000024</v>
          </cell>
          <cell r="AO31">
            <v>0.23764059190981818</v>
          </cell>
        </row>
        <row r="32">
          <cell r="A32" t="str">
            <v>R6</v>
          </cell>
          <cell r="B32" t="str">
            <v>LES TEMPS BLEUS</v>
          </cell>
          <cell r="C32" t="str">
            <v>EHPAD</v>
          </cell>
          <cell r="D32" t="str">
            <v>8Bis r de la Touche</v>
          </cell>
          <cell r="E32" t="str">
            <v>NOGENT LE ROTROU</v>
          </cell>
          <cell r="F32">
            <v>28400</v>
          </cell>
          <cell r="H32" t="str">
            <v>Ville</v>
          </cell>
          <cell r="K32">
            <v>1990</v>
          </cell>
          <cell r="L32">
            <v>1995</v>
          </cell>
          <cell r="Q32">
            <v>0</v>
          </cell>
          <cell r="V32" t="str">
            <v>non</v>
          </cell>
          <cell r="W32" t="str">
            <v>oui</v>
          </cell>
          <cell r="X32">
            <v>39356</v>
          </cell>
          <cell r="Y32">
            <v>78</v>
          </cell>
          <cell r="AD32">
            <v>58.602086917157081</v>
          </cell>
          <cell r="AE32" t="str">
            <v>NC</v>
          </cell>
          <cell r="AF32">
            <v>1.03</v>
          </cell>
          <cell r="AG32">
            <v>1.0216962524654833</v>
          </cell>
          <cell r="AH32">
            <v>0.9726999999999999</v>
          </cell>
          <cell r="AI32">
            <v>37438</v>
          </cell>
          <cell r="AJ32">
            <v>2226.8958199999997</v>
          </cell>
          <cell r="AK32">
            <v>2268.9166500000001</v>
          </cell>
          <cell r="AL32">
            <v>793.44845999999961</v>
          </cell>
          <cell r="AM32">
            <v>0.35630246052552189</v>
          </cell>
          <cell r="AN32">
            <v>767.91665000000012</v>
          </cell>
          <cell r="AO32">
            <v>0.33845079765270358</v>
          </cell>
        </row>
        <row r="33">
          <cell r="A33" t="str">
            <v>R7</v>
          </cell>
          <cell r="B33" t="str">
            <v>LES PINS BLEUS</v>
          </cell>
          <cell r="C33" t="str">
            <v>EHPAD</v>
          </cell>
          <cell r="D33" t="str">
            <v xml:space="preserve">Domaine St Elme route du Lazaret </v>
          </cell>
          <cell r="E33" t="str">
            <v>SAINT MANDRIER</v>
          </cell>
          <cell r="F33">
            <v>83430</v>
          </cell>
          <cell r="H33" t="str">
            <v>périphérie urbaine</v>
          </cell>
          <cell r="Q33">
            <v>0</v>
          </cell>
          <cell r="V33" t="str">
            <v>non</v>
          </cell>
          <cell r="W33" t="str">
            <v>oui</v>
          </cell>
          <cell r="X33">
            <v>39417</v>
          </cell>
          <cell r="Y33">
            <v>90</v>
          </cell>
          <cell r="AA33" t="str">
            <v>Aménagement du niveau 2</v>
          </cell>
          <cell r="AB33" t="str">
            <v>Fin 2006</v>
          </cell>
          <cell r="AC33">
            <v>540</v>
          </cell>
          <cell r="AD33">
            <v>54.47482008699091</v>
          </cell>
          <cell r="AE33">
            <v>59</v>
          </cell>
          <cell r="AF33">
            <v>0.94099999999999995</v>
          </cell>
          <cell r="AG33">
            <v>0.98931623931623924</v>
          </cell>
          <cell r="AH33">
            <v>0.97267499999999996</v>
          </cell>
          <cell r="AI33">
            <v>37591</v>
          </cell>
          <cell r="AJ33">
            <v>2609.4704300000003</v>
          </cell>
          <cell r="AK33">
            <v>2678.4576000000002</v>
          </cell>
          <cell r="AL33">
            <v>786.94392000000062</v>
          </cell>
          <cell r="AM33">
            <v>0.30157226958881483</v>
          </cell>
          <cell r="AN33">
            <v>804.45760000000018</v>
          </cell>
          <cell r="AO33">
            <v>0.30034360073499022</v>
          </cell>
        </row>
        <row r="34">
          <cell r="A34" t="str">
            <v>R9</v>
          </cell>
          <cell r="B34" t="str">
            <v>REINE BLANCHE</v>
          </cell>
          <cell r="C34" t="str">
            <v>EHPAD</v>
          </cell>
          <cell r="D34" t="str">
            <v>643 r Reine Blanche</v>
          </cell>
          <cell r="E34" t="str">
            <v>Olivet</v>
          </cell>
          <cell r="F34">
            <v>45160</v>
          </cell>
          <cell r="H34" t="str">
            <v>périphérie urbaine</v>
          </cell>
          <cell r="Q34">
            <v>0</v>
          </cell>
          <cell r="V34" t="str">
            <v>oui</v>
          </cell>
          <cell r="W34" t="str">
            <v>non</v>
          </cell>
          <cell r="Y34">
            <v>97</v>
          </cell>
          <cell r="AD34">
            <v>75.489072006160953</v>
          </cell>
          <cell r="AE34">
            <v>74.257731958762889</v>
          </cell>
          <cell r="AF34">
            <v>0.97</v>
          </cell>
          <cell r="AG34">
            <v>1.0118953211736716</v>
          </cell>
          <cell r="AH34">
            <v>0.95222499999999999</v>
          </cell>
          <cell r="AI34" t="str">
            <v>Non</v>
          </cell>
          <cell r="AJ34">
            <v>3204.9001799999996</v>
          </cell>
          <cell r="AK34">
            <v>3259.8988841803275</v>
          </cell>
          <cell r="AL34">
            <v>855.64005999999927</v>
          </cell>
          <cell r="AM34">
            <v>0.26697869260939022</v>
          </cell>
          <cell r="AN34">
            <v>1117.8988841803275</v>
          </cell>
          <cell r="AO34">
            <v>0.34292440468177687</v>
          </cell>
        </row>
        <row r="35">
          <cell r="A35" t="str">
            <v>R16</v>
          </cell>
          <cell r="B35" t="str">
            <v>PONTLIEUE</v>
          </cell>
          <cell r="C35" t="str">
            <v>EHPAD</v>
          </cell>
          <cell r="D35" t="str">
            <v>19 pl Adrien Tironneau</v>
          </cell>
          <cell r="E35" t="str">
            <v>Le Mans</v>
          </cell>
          <cell r="F35">
            <v>72100</v>
          </cell>
          <cell r="H35" t="str">
            <v>Centre ville</v>
          </cell>
          <cell r="K35">
            <v>1964</v>
          </cell>
          <cell r="L35">
            <v>1997</v>
          </cell>
          <cell r="Q35">
            <v>0</v>
          </cell>
          <cell r="V35" t="str">
            <v>oui</v>
          </cell>
          <cell r="W35" t="str">
            <v>non</v>
          </cell>
          <cell r="AA35" t="str">
            <v>Extension 10 lits/</v>
          </cell>
          <cell r="AB35" t="str">
            <v>Fin 2005</v>
          </cell>
          <cell r="AC35">
            <v>520</v>
          </cell>
          <cell r="AD35">
            <v>68.417393096342096</v>
          </cell>
          <cell r="AE35">
            <v>68.765056179775286</v>
          </cell>
          <cell r="AG35">
            <v>0.34154589371980676</v>
          </cell>
          <cell r="AH35">
            <v>0.61535000000000006</v>
          </cell>
          <cell r="AI35" t="str">
            <v>Non</v>
          </cell>
          <cell r="AJ35">
            <v>366.92344000000003</v>
          </cell>
          <cell r="AK35">
            <v>2606.6475</v>
          </cell>
          <cell r="AL35">
            <v>-246.34329000000002</v>
          </cell>
          <cell r="AM35">
            <v>-0.67137517842959282</v>
          </cell>
          <cell r="AN35">
            <v>840.64750000000004</v>
          </cell>
          <cell r="AO35">
            <v>0.32250141225462975</v>
          </cell>
        </row>
        <row r="36">
          <cell r="A36" t="str">
            <v>R17</v>
          </cell>
          <cell r="B36" t="str">
            <v>L'AGE D'OR</v>
          </cell>
          <cell r="C36" t="str">
            <v>EHPAD</v>
          </cell>
          <cell r="D36" t="str">
            <v xml:space="preserve">rue Jardins </v>
          </cell>
          <cell r="E36" t="str">
            <v xml:space="preserve">SERRES   </v>
          </cell>
          <cell r="F36" t="str">
            <v>05700</v>
          </cell>
          <cell r="H36" t="str">
            <v>rural</v>
          </cell>
          <cell r="Q36">
            <v>0</v>
          </cell>
          <cell r="V36" t="str">
            <v>non</v>
          </cell>
          <cell r="W36" t="str">
            <v>oui</v>
          </cell>
          <cell r="X36">
            <v>42063</v>
          </cell>
          <cell r="Y36">
            <v>66</v>
          </cell>
          <cell r="AD36">
            <v>53.909584810126596</v>
          </cell>
          <cell r="AE36" t="str">
            <v>NC</v>
          </cell>
          <cell r="AF36" t="str">
            <v>NC</v>
          </cell>
          <cell r="AG36">
            <v>1.0058275058275059</v>
          </cell>
          <cell r="AH36">
            <v>0.98672499999999996</v>
          </cell>
          <cell r="AI36" t="str">
            <v>Non</v>
          </cell>
          <cell r="AK36">
            <v>1695.1651199999999</v>
          </cell>
          <cell r="AL36">
            <v>0</v>
          </cell>
          <cell r="AM36" t="e">
            <v>#DIV/0!</v>
          </cell>
          <cell r="AN36">
            <v>303.16511999999989</v>
          </cell>
          <cell r="AO36">
            <v>0.17884105590846508</v>
          </cell>
        </row>
        <row r="37">
          <cell r="A37">
            <v>32</v>
          </cell>
        </row>
        <row r="42">
          <cell r="A42" t="str">
            <v>S-02</v>
          </cell>
          <cell r="B42" t="str">
            <v>HOTELIA BORDEAUX</v>
          </cell>
          <cell r="C42" t="str">
            <v>EHPAD</v>
          </cell>
          <cell r="D42" t="str">
            <v>1 rue Jean Renaud Dandicole</v>
          </cell>
          <cell r="E42" t="str">
            <v>BORDEAUX</v>
          </cell>
          <cell r="F42">
            <v>33000</v>
          </cell>
          <cell r="G42" t="str">
            <v>980 000 hab</v>
          </cell>
          <cell r="H42" t="str">
            <v>centre ville</v>
          </cell>
          <cell r="I42" t="str">
            <v>Bus, parking, …</v>
          </cell>
          <cell r="J42" t="str">
            <v>immeubles logements</v>
          </cell>
          <cell r="K42">
            <v>1994</v>
          </cell>
          <cell r="L42">
            <v>0</v>
          </cell>
          <cell r="M42">
            <v>1</v>
          </cell>
          <cell r="N42" t="str">
            <v>R+4</v>
          </cell>
          <cell r="O42">
            <v>0</v>
          </cell>
          <cell r="P42">
            <v>3776</v>
          </cell>
          <cell r="Q42">
            <v>35.961904761904762</v>
          </cell>
          <cell r="R42">
            <v>12</v>
          </cell>
          <cell r="S42">
            <v>2824</v>
          </cell>
          <cell r="T42">
            <v>0</v>
          </cell>
          <cell r="U42" t="str">
            <v>urbain</v>
          </cell>
          <cell r="V42" t="str">
            <v>oui</v>
          </cell>
          <cell r="W42" t="str">
            <v>non</v>
          </cell>
          <cell r="X42" t="str">
            <v>NA</v>
          </cell>
          <cell r="Y42">
            <v>105</v>
          </cell>
          <cell r="Z42">
            <v>11</v>
          </cell>
          <cell r="AF42">
            <v>93.82</v>
          </cell>
          <cell r="AG42">
            <v>95.81</v>
          </cell>
          <cell r="AH42">
            <v>98.92</v>
          </cell>
          <cell r="AJ42">
            <v>3087.4479999999999</v>
          </cell>
          <cell r="AK42">
            <v>3130</v>
          </cell>
          <cell r="AL42">
            <v>1282.693</v>
          </cell>
          <cell r="AM42">
            <v>0.41545412262813819</v>
          </cell>
          <cell r="AN42">
            <v>1300</v>
          </cell>
          <cell r="AO42">
            <v>0.41533546325878595</v>
          </cell>
          <cell r="AP42">
            <v>5240.308</v>
          </cell>
          <cell r="AQ42">
            <v>6690</v>
          </cell>
          <cell r="AR42">
            <v>632.39599999999996</v>
          </cell>
          <cell r="AS42">
            <v>626</v>
          </cell>
          <cell r="AT42">
            <v>469.5</v>
          </cell>
          <cell r="AU42">
            <v>9.3572496263079216E-2</v>
          </cell>
        </row>
        <row r="43">
          <cell r="A43" t="str">
            <v>S-03</v>
          </cell>
          <cell r="B43" t="str">
            <v>LES VILLANDIERES BREST</v>
          </cell>
          <cell r="C43" t="str">
            <v>EHPAD</v>
          </cell>
          <cell r="D43" t="str">
            <v>12 rue Jean Saint-André</v>
          </cell>
          <cell r="E43" t="str">
            <v>BREST</v>
          </cell>
          <cell r="F43">
            <v>29200</v>
          </cell>
          <cell r="G43" t="str">
            <v>350 000 hab</v>
          </cell>
          <cell r="H43" t="str">
            <v>centre ville</v>
          </cell>
          <cell r="I43" t="str">
            <v>Bus, parking, …</v>
          </cell>
          <cell r="J43" t="str">
            <v>lycée, logements</v>
          </cell>
          <cell r="K43">
            <v>1999</v>
          </cell>
          <cell r="L43">
            <v>0</v>
          </cell>
          <cell r="M43">
            <v>1</v>
          </cell>
          <cell r="N43" t="str">
            <v>R+3</v>
          </cell>
          <cell r="O43">
            <v>0</v>
          </cell>
          <cell r="P43">
            <v>4456</v>
          </cell>
          <cell r="Q43">
            <v>45.01010101010101</v>
          </cell>
          <cell r="R43">
            <v>30</v>
          </cell>
          <cell r="S43">
            <v>5354</v>
          </cell>
          <cell r="T43">
            <v>0</v>
          </cell>
          <cell r="U43" t="str">
            <v>urbain</v>
          </cell>
          <cell r="V43" t="str">
            <v>oui</v>
          </cell>
          <cell r="W43" t="str">
            <v>non</v>
          </cell>
          <cell r="X43" t="str">
            <v>NA</v>
          </cell>
          <cell r="Y43">
            <v>99</v>
          </cell>
          <cell r="Z43">
            <v>4</v>
          </cell>
          <cell r="AD43">
            <v>56.4</v>
          </cell>
          <cell r="AE43">
            <v>59.07</v>
          </cell>
          <cell r="AF43">
            <v>96.02</v>
          </cell>
          <cell r="AG43">
            <v>98.86</v>
          </cell>
          <cell r="AH43">
            <v>98.32</v>
          </cell>
          <cell r="AJ43">
            <v>2371.4960000000001</v>
          </cell>
          <cell r="AK43">
            <v>2388</v>
          </cell>
          <cell r="AL43">
            <v>806.50599999999997</v>
          </cell>
          <cell r="AM43">
            <v>0.34008322173008088</v>
          </cell>
          <cell r="AN43">
            <v>750</v>
          </cell>
          <cell r="AO43">
            <v>0.314070351758794</v>
          </cell>
          <cell r="AP43">
            <v>3343.8020000000001</v>
          </cell>
          <cell r="AQ43">
            <v>3741</v>
          </cell>
          <cell r="AR43">
            <v>388.11599999999999</v>
          </cell>
          <cell r="AS43">
            <v>477.6</v>
          </cell>
          <cell r="AT43">
            <v>358.2</v>
          </cell>
          <cell r="AU43">
            <v>0.1276663993584603</v>
          </cell>
        </row>
        <row r="44">
          <cell r="A44" t="str">
            <v>S-04</v>
          </cell>
          <cell r="B44" t="str">
            <v>LES VILLANDIERES BRETEUIL</v>
          </cell>
          <cell r="C44" t="str">
            <v>EHPAD</v>
          </cell>
          <cell r="H44" t="str">
            <v>centre ville</v>
          </cell>
          <cell r="I44" t="str">
            <v>Parking</v>
          </cell>
          <cell r="J44" t="str">
            <v>mairie, marché</v>
          </cell>
          <cell r="K44">
            <v>1992</v>
          </cell>
          <cell r="L44">
            <v>1997</v>
          </cell>
          <cell r="M44">
            <v>1</v>
          </cell>
          <cell r="N44" t="str">
            <v>R+2</v>
          </cell>
          <cell r="P44">
            <v>3800</v>
          </cell>
          <cell r="Q44">
            <v>52.054794520547944</v>
          </cell>
          <cell r="U44" t="str">
            <v>agréable</v>
          </cell>
          <cell r="V44" t="str">
            <v>Copro</v>
          </cell>
          <cell r="W44" t="str">
            <v>non</v>
          </cell>
          <cell r="X44" t="str">
            <v>NA</v>
          </cell>
          <cell r="Y44">
            <v>73</v>
          </cell>
          <cell r="Z44">
            <v>1</v>
          </cell>
          <cell r="AD44">
            <v>51.99</v>
          </cell>
          <cell r="AE44">
            <v>57.53</v>
          </cell>
          <cell r="AF44">
            <v>99.17</v>
          </cell>
          <cell r="AG44">
            <v>93.68</v>
          </cell>
          <cell r="AH44">
            <v>98.87</v>
          </cell>
          <cell r="AJ44">
            <v>1610.442</v>
          </cell>
          <cell r="AK44">
            <v>1673</v>
          </cell>
          <cell r="AL44">
            <v>271.34300000000002</v>
          </cell>
          <cell r="AM44">
            <v>0.16848976864736515</v>
          </cell>
          <cell r="AN44">
            <v>300</v>
          </cell>
          <cell r="AO44">
            <v>0.17931858936043035</v>
          </cell>
          <cell r="AP44" t="str">
            <v>NA</v>
          </cell>
          <cell r="AQ44">
            <v>1232</v>
          </cell>
          <cell r="AS44">
            <v>334.6</v>
          </cell>
          <cell r="AT44">
            <v>250.95</v>
          </cell>
          <cell r="AU44">
            <v>0.27159090909090911</v>
          </cell>
        </row>
        <row r="45">
          <cell r="A45" t="str">
            <v>S-05</v>
          </cell>
          <cell r="B45" t="str">
            <v>LES VILLANDIERES CHALON</v>
          </cell>
          <cell r="C45" t="str">
            <v>EHPAD</v>
          </cell>
          <cell r="H45" t="str">
            <v>centre ville</v>
          </cell>
          <cell r="I45" t="str">
            <v>Bus, parking, …</v>
          </cell>
          <cell r="J45" t="str">
            <v>immeubles d'habitation</v>
          </cell>
          <cell r="K45">
            <v>1991</v>
          </cell>
          <cell r="M45">
            <v>1</v>
          </cell>
          <cell r="N45" t="str">
            <v>R+2</v>
          </cell>
          <cell r="P45">
            <v>3648</v>
          </cell>
          <cell r="Q45">
            <v>42.418604651162788</v>
          </cell>
          <cell r="S45">
            <v>4588</v>
          </cell>
          <cell r="U45" t="str">
            <v>urbain</v>
          </cell>
          <cell r="V45" t="str">
            <v>oui</v>
          </cell>
          <cell r="W45" t="str">
            <v>oui</v>
          </cell>
          <cell r="X45">
            <v>4</v>
          </cell>
          <cell r="Y45">
            <v>86</v>
          </cell>
          <cell r="Z45">
            <v>4</v>
          </cell>
          <cell r="AF45">
            <v>99.51</v>
          </cell>
          <cell r="AG45">
            <v>98.83</v>
          </cell>
          <cell r="AH45">
            <v>97.38</v>
          </cell>
          <cell r="AI45">
            <v>2003</v>
          </cell>
          <cell r="AJ45">
            <v>2218.6790000000001</v>
          </cell>
          <cell r="AK45">
            <v>2460</v>
          </cell>
          <cell r="AL45">
            <v>551.74599999999998</v>
          </cell>
          <cell r="AM45">
            <v>0.24868221135189</v>
          </cell>
          <cell r="AN45">
            <v>678</v>
          </cell>
          <cell r="AO45">
            <v>0.275609756097561</v>
          </cell>
          <cell r="AP45" t="str">
            <v>NA</v>
          </cell>
          <cell r="AQ45">
            <v>3386</v>
          </cell>
          <cell r="AS45">
            <v>492</v>
          </cell>
          <cell r="AT45">
            <v>369</v>
          </cell>
          <cell r="AU45">
            <v>0.14530419373892497</v>
          </cell>
        </row>
        <row r="46">
          <cell r="A46" t="str">
            <v>S-07</v>
          </cell>
          <cell r="B46" t="str">
            <v>HOTELIA EAUBONNE</v>
          </cell>
          <cell r="C46" t="str">
            <v>EHPAD</v>
          </cell>
          <cell r="D46" t="str">
            <v>2 rue Henri Barbusse</v>
          </cell>
          <cell r="E46" t="str">
            <v>EAUBONNE</v>
          </cell>
          <cell r="F46">
            <v>95600</v>
          </cell>
          <cell r="G46" t="str">
            <v>10 000 hab</v>
          </cell>
          <cell r="H46" t="str">
            <v>centre ville</v>
          </cell>
          <cell r="I46" t="str">
            <v>Bus, parking, …</v>
          </cell>
          <cell r="J46" t="str">
            <v>mairie, marché</v>
          </cell>
          <cell r="K46">
            <v>1997</v>
          </cell>
          <cell r="L46">
            <v>0</v>
          </cell>
          <cell r="M46">
            <v>1</v>
          </cell>
          <cell r="N46" t="str">
            <v>R+3 / SS</v>
          </cell>
          <cell r="O46">
            <v>0</v>
          </cell>
          <cell r="P46">
            <v>4258</v>
          </cell>
          <cell r="Q46">
            <v>41.339805825242721</v>
          </cell>
          <cell r="R46">
            <v>20</v>
          </cell>
          <cell r="S46">
            <v>3413</v>
          </cell>
          <cell r="T46">
            <v>0</v>
          </cell>
          <cell r="U46" t="str">
            <v>urbain</v>
          </cell>
          <cell r="V46" t="str">
            <v>oui</v>
          </cell>
          <cell r="W46" t="str">
            <v>non</v>
          </cell>
          <cell r="X46" t="str">
            <v>NA</v>
          </cell>
          <cell r="Y46">
            <v>103</v>
          </cell>
          <cell r="Z46">
            <v>3</v>
          </cell>
          <cell r="AD46">
            <v>82.49</v>
          </cell>
          <cell r="AE46">
            <v>92.12</v>
          </cell>
          <cell r="AF46">
            <v>94.23</v>
          </cell>
          <cell r="AG46">
            <v>92.92</v>
          </cell>
          <cell r="AH46">
            <v>95.56</v>
          </cell>
          <cell r="AI46">
            <v>2003</v>
          </cell>
          <cell r="AJ46">
            <v>3538.71</v>
          </cell>
          <cell r="AK46">
            <v>3823</v>
          </cell>
          <cell r="AL46">
            <v>1304.98</v>
          </cell>
          <cell r="AM46">
            <v>0.36877280138807644</v>
          </cell>
          <cell r="AN46">
            <v>1475</v>
          </cell>
          <cell r="AO46">
            <v>0.38582265236725083</v>
          </cell>
          <cell r="AP46">
            <v>5341.9960000000001</v>
          </cell>
          <cell r="AQ46">
            <v>7828</v>
          </cell>
          <cell r="AR46">
            <v>472.57900000000001</v>
          </cell>
          <cell r="AS46">
            <v>764.6</v>
          </cell>
          <cell r="AT46">
            <v>573.44999999999993</v>
          </cell>
          <cell r="AU46">
            <v>9.7675012774655082E-2</v>
          </cell>
        </row>
        <row r="47">
          <cell r="A47" t="str">
            <v>S-08</v>
          </cell>
          <cell r="B47" t="str">
            <v>HOTELIA FREJUS</v>
          </cell>
          <cell r="C47" t="str">
            <v>EHPAD</v>
          </cell>
          <cell r="D47" t="str">
            <v>301 avenue Andréi Sakharov</v>
          </cell>
          <cell r="E47" t="str">
            <v>FREJUS</v>
          </cell>
          <cell r="F47">
            <v>83600</v>
          </cell>
          <cell r="G47">
            <v>0</v>
          </cell>
          <cell r="H47" t="str">
            <v>centre ville</v>
          </cell>
          <cell r="I47" t="str">
            <v>Parking</v>
          </cell>
          <cell r="J47" t="str">
            <v>immeubles d'habitation</v>
          </cell>
          <cell r="K47">
            <v>1990</v>
          </cell>
          <cell r="L47">
            <v>0</v>
          </cell>
          <cell r="M47">
            <v>1</v>
          </cell>
          <cell r="N47" t="str">
            <v>R+2 / SS</v>
          </cell>
          <cell r="O47">
            <v>0</v>
          </cell>
          <cell r="P47">
            <v>3370</v>
          </cell>
          <cell r="Q47">
            <v>33.700000000000003</v>
          </cell>
          <cell r="R47">
            <v>20</v>
          </cell>
          <cell r="S47">
            <v>2190</v>
          </cell>
          <cell r="T47">
            <v>0</v>
          </cell>
          <cell r="U47" t="str">
            <v>agréable</v>
          </cell>
          <cell r="V47" t="str">
            <v>oui</v>
          </cell>
          <cell r="W47" t="str">
            <v>non</v>
          </cell>
          <cell r="X47" t="str">
            <v>NA</v>
          </cell>
          <cell r="Y47">
            <v>100</v>
          </cell>
          <cell r="Z47">
            <v>19</v>
          </cell>
          <cell r="AD47">
            <v>59.45</v>
          </cell>
          <cell r="AE47">
            <v>61.41</v>
          </cell>
          <cell r="AF47">
            <v>97.36</v>
          </cell>
          <cell r="AG47">
            <v>99.39</v>
          </cell>
          <cell r="AH47">
            <v>98.42</v>
          </cell>
          <cell r="AJ47">
            <v>2912.6170000000002</v>
          </cell>
          <cell r="AK47">
            <v>2954</v>
          </cell>
          <cell r="AL47">
            <v>918.47699999999998</v>
          </cell>
          <cell r="AM47">
            <v>0.31534424196521543</v>
          </cell>
          <cell r="AN47">
            <v>960</v>
          </cell>
          <cell r="AO47">
            <v>0.32498307379823965</v>
          </cell>
          <cell r="AP47">
            <v>4497.482</v>
          </cell>
          <cell r="AQ47">
            <v>5376</v>
          </cell>
          <cell r="AR47">
            <v>319.77199999999999</v>
          </cell>
          <cell r="AS47">
            <v>590.80000000000007</v>
          </cell>
          <cell r="AT47">
            <v>443.09999999999997</v>
          </cell>
          <cell r="AU47">
            <v>0.10989583333333335</v>
          </cell>
        </row>
        <row r="48">
          <cell r="A48" t="str">
            <v>S-09</v>
          </cell>
          <cell r="B48" t="str">
            <v>LES VILLANDIERES GRENOBLE</v>
          </cell>
          <cell r="C48" t="str">
            <v>EHPAD</v>
          </cell>
          <cell r="E48" t="str">
            <v>GRENOBLE</v>
          </cell>
          <cell r="F48">
            <v>38000</v>
          </cell>
          <cell r="H48" t="str">
            <v>centre ville</v>
          </cell>
          <cell r="I48" t="str">
            <v>Parking</v>
          </cell>
          <cell r="J48" t="str">
            <v>immeubles d'habitation</v>
          </cell>
          <cell r="K48">
            <v>1993</v>
          </cell>
          <cell r="M48">
            <v>1</v>
          </cell>
          <cell r="N48" t="str">
            <v>R+4 / SS</v>
          </cell>
          <cell r="P48">
            <v>1462</v>
          </cell>
          <cell r="Q48">
            <v>15.720430107526882</v>
          </cell>
          <cell r="U48" t="str">
            <v>urbain</v>
          </cell>
          <cell r="V48" t="str">
            <v>Copro</v>
          </cell>
          <cell r="W48" t="str">
            <v>non</v>
          </cell>
          <cell r="X48" t="str">
            <v>NA</v>
          </cell>
          <cell r="Y48">
            <v>93</v>
          </cell>
          <cell r="Z48">
            <v>0</v>
          </cell>
          <cell r="AF48">
            <v>99.12</v>
          </cell>
          <cell r="AG48">
            <v>98.62</v>
          </cell>
          <cell r="AH48">
            <v>100</v>
          </cell>
          <cell r="AJ48">
            <v>2901.511</v>
          </cell>
          <cell r="AK48">
            <v>2960</v>
          </cell>
          <cell r="AL48">
            <v>1052.2380000000001</v>
          </cell>
          <cell r="AM48">
            <v>0.3626517355956948</v>
          </cell>
          <cell r="AN48">
            <v>1000</v>
          </cell>
          <cell r="AO48">
            <v>0.33783783783783783</v>
          </cell>
          <cell r="AP48" t="str">
            <v>NA</v>
          </cell>
          <cell r="AQ48">
            <v>5633</v>
          </cell>
          <cell r="AS48">
            <v>592</v>
          </cell>
          <cell r="AT48">
            <v>444</v>
          </cell>
          <cell r="AU48">
            <v>0.10509497603408485</v>
          </cell>
        </row>
        <row r="49">
          <cell r="A49" t="str">
            <v>S-10</v>
          </cell>
          <cell r="B49" t="str">
            <v>HOTELIA LE CHESNAY</v>
          </cell>
          <cell r="C49" t="str">
            <v>EHPAD</v>
          </cell>
          <cell r="D49" t="str">
            <v>14 boulevard Saint-Antoine</v>
          </cell>
          <cell r="E49" t="str">
            <v>LE CHESNAY</v>
          </cell>
          <cell r="F49">
            <v>78150</v>
          </cell>
          <cell r="G49" t="str">
            <v>350 000 hab</v>
          </cell>
          <cell r="H49" t="str">
            <v>centre ville</v>
          </cell>
          <cell r="I49" t="str">
            <v>Bus, parking, …</v>
          </cell>
          <cell r="J49" t="str">
            <v>hôtel commerce</v>
          </cell>
          <cell r="K49">
            <v>1988</v>
          </cell>
          <cell r="L49" t="str">
            <v>2001 à 2003</v>
          </cell>
          <cell r="M49">
            <v>1</v>
          </cell>
          <cell r="N49" t="str">
            <v>R+4 / SS</v>
          </cell>
          <cell r="O49">
            <v>0</v>
          </cell>
          <cell r="P49">
            <v>4276</v>
          </cell>
          <cell r="Q49">
            <v>40.723809523809521</v>
          </cell>
          <cell r="R49">
            <v>15</v>
          </cell>
          <cell r="S49">
            <v>3015</v>
          </cell>
          <cell r="T49">
            <v>0</v>
          </cell>
          <cell r="U49" t="str">
            <v>urbain</v>
          </cell>
          <cell r="V49" t="str">
            <v>oui</v>
          </cell>
          <cell r="W49" t="str">
            <v>non</v>
          </cell>
          <cell r="X49" t="str">
            <v>NA</v>
          </cell>
          <cell r="Y49">
            <v>105</v>
          </cell>
          <cell r="Z49">
            <v>6</v>
          </cell>
          <cell r="AD49">
            <v>95.4</v>
          </cell>
          <cell r="AE49">
            <v>98.76</v>
          </cell>
          <cell r="AF49">
            <v>89.93</v>
          </cell>
          <cell r="AG49">
            <v>84.38</v>
          </cell>
          <cell r="AH49">
            <v>94.6</v>
          </cell>
          <cell r="AJ49">
            <v>3759.83</v>
          </cell>
          <cell r="AK49">
            <v>3963</v>
          </cell>
          <cell r="AL49">
            <v>1554.8320000000001</v>
          </cell>
          <cell r="AM49">
            <v>0.41353784612602168</v>
          </cell>
          <cell r="AN49">
            <v>1680</v>
          </cell>
          <cell r="AO49">
            <v>0.42392127176381528</v>
          </cell>
          <cell r="AP49">
            <v>5272.8990000000003</v>
          </cell>
          <cell r="AQ49">
            <v>10142</v>
          </cell>
          <cell r="AR49">
            <v>338.66800000000001</v>
          </cell>
          <cell r="AS49">
            <v>792.6</v>
          </cell>
          <cell r="AT49">
            <v>594.44999999999993</v>
          </cell>
          <cell r="AU49">
            <v>7.8150266219680534E-2</v>
          </cell>
        </row>
        <row r="50">
          <cell r="A50" t="str">
            <v>S-11</v>
          </cell>
          <cell r="B50" t="str">
            <v>HOTELIA LYON</v>
          </cell>
          <cell r="C50" t="str">
            <v>EHPAD</v>
          </cell>
          <cell r="D50" t="str">
            <v>rue du diapason</v>
          </cell>
          <cell r="E50" t="str">
            <v>LYON</v>
          </cell>
          <cell r="F50">
            <v>69003</v>
          </cell>
          <cell r="G50" t="str">
            <v>1 500 000 hab</v>
          </cell>
          <cell r="H50" t="str">
            <v>centre ville</v>
          </cell>
          <cell r="I50" t="str">
            <v>Bus, tramway, parking</v>
          </cell>
          <cell r="J50" t="str">
            <v>immeubles logements</v>
          </cell>
          <cell r="K50">
            <v>1993</v>
          </cell>
          <cell r="L50">
            <v>0</v>
          </cell>
          <cell r="M50">
            <v>1</v>
          </cell>
          <cell r="N50" t="str">
            <v>R+5 / SS</v>
          </cell>
          <cell r="O50">
            <v>0</v>
          </cell>
          <cell r="P50">
            <v>4049</v>
          </cell>
          <cell r="Q50">
            <v>34.025210084033617</v>
          </cell>
          <cell r="R50">
            <v>15</v>
          </cell>
          <cell r="S50">
            <v>2871</v>
          </cell>
          <cell r="T50">
            <v>0</v>
          </cell>
          <cell r="U50" t="str">
            <v>très urbain</v>
          </cell>
          <cell r="V50" t="str">
            <v>oui</v>
          </cell>
          <cell r="W50" t="str">
            <v>non</v>
          </cell>
          <cell r="X50" t="str">
            <v>NA</v>
          </cell>
          <cell r="Y50">
            <v>119</v>
          </cell>
          <cell r="Z50">
            <v>17</v>
          </cell>
          <cell r="AD50">
            <v>68.819999999999993</v>
          </cell>
          <cell r="AE50">
            <v>73.680000000000007</v>
          </cell>
          <cell r="AF50">
            <v>99.09</v>
          </cell>
          <cell r="AG50">
            <v>96.97</v>
          </cell>
          <cell r="AH50">
            <v>96.15</v>
          </cell>
          <cell r="AJ50">
            <v>3556.1</v>
          </cell>
          <cell r="AK50">
            <v>3687</v>
          </cell>
          <cell r="AL50">
            <v>1450.191</v>
          </cell>
          <cell r="AM50">
            <v>0.40780377379713734</v>
          </cell>
          <cell r="AN50">
            <v>1337</v>
          </cell>
          <cell r="AO50">
            <v>0.36262544073772712</v>
          </cell>
          <cell r="AP50">
            <v>6025.3720000000003</v>
          </cell>
          <cell r="AQ50">
            <v>8204</v>
          </cell>
          <cell r="AR50">
            <v>584.93899999999996</v>
          </cell>
          <cell r="AS50">
            <v>737.40000000000009</v>
          </cell>
          <cell r="AT50">
            <v>553.04999999999995</v>
          </cell>
          <cell r="AU50">
            <v>8.9882983910287678E-2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4-03"/>
      <sheetName val="04-04-03"/>
      <sheetName val="07-04-03"/>
      <sheetName val="08-04-03"/>
      <sheetName val="09-04-03"/>
      <sheetName val="10-04-03"/>
      <sheetName val="11-04-03"/>
      <sheetName val="14-04-03"/>
      <sheetName val="15-04-03"/>
      <sheetName val="16-04-03"/>
      <sheetName val="17-04-03"/>
      <sheetName val="22-04-03"/>
      <sheetName val="23-04-03"/>
      <sheetName val="24-04-03"/>
      <sheetName val="25-04-03"/>
      <sheetName val="29-04-03"/>
      <sheetName val="30-04-03"/>
      <sheetName val="BANQUE DEP 30AVR3"/>
      <sheetName val="02-05-03"/>
      <sheetName val="05-05-03"/>
      <sheetName val="06-05-03"/>
      <sheetName val="07-05-03"/>
      <sheetName val="08-05-03"/>
      <sheetName val="09-05-03"/>
      <sheetName val="12-05-03"/>
      <sheetName val="13-05-03"/>
      <sheetName val="14-05-03"/>
      <sheetName val="15-05-03"/>
      <sheetName val="16-05-03"/>
      <sheetName val="19-05-03"/>
      <sheetName val="20-05-03"/>
      <sheetName val="21-05-03"/>
      <sheetName val="22-05-03"/>
      <sheetName val="23-05-03"/>
      <sheetName val="26-05-03"/>
      <sheetName val="27-05-03"/>
      <sheetName val="28-05-03"/>
      <sheetName val="30-05-03 "/>
      <sheetName val="BANQUE DEP 30mai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1">
          <cell r="F31" t="str">
            <v xml:space="preserve"> </v>
          </cell>
        </row>
        <row r="32">
          <cell r="F32">
            <v>1000000</v>
          </cell>
        </row>
        <row r="33">
          <cell r="F33">
            <v>4000000</v>
          </cell>
        </row>
        <row r="34">
          <cell r="F34">
            <v>3000000</v>
          </cell>
        </row>
        <row r="35">
          <cell r="F35">
            <v>5000000</v>
          </cell>
        </row>
        <row r="36">
          <cell r="F36">
            <v>1524000</v>
          </cell>
        </row>
        <row r="37">
          <cell r="F37">
            <v>1000000</v>
          </cell>
        </row>
        <row r="38">
          <cell r="F38">
            <v>21600000</v>
          </cell>
        </row>
        <row r="39">
          <cell r="F39">
            <v>1500000</v>
          </cell>
        </row>
        <row r="40">
          <cell r="F40">
            <v>5000000</v>
          </cell>
        </row>
        <row r="41">
          <cell r="F41">
            <v>1000000</v>
          </cell>
        </row>
        <row r="42">
          <cell r="F42">
            <v>4100000</v>
          </cell>
        </row>
        <row r="43">
          <cell r="F43">
            <v>1300000</v>
          </cell>
        </row>
        <row r="44">
          <cell r="F44">
            <v>4573000</v>
          </cell>
        </row>
        <row r="45">
          <cell r="F45">
            <v>600000</v>
          </cell>
        </row>
        <row r="46">
          <cell r="F46">
            <v>3500000</v>
          </cell>
        </row>
        <row r="47">
          <cell r="F47">
            <v>5000000</v>
          </cell>
        </row>
        <row r="48">
          <cell r="F48">
            <v>1000000</v>
          </cell>
        </row>
        <row r="49">
          <cell r="F49">
            <v>4000000</v>
          </cell>
        </row>
        <row r="50">
          <cell r="F50">
            <v>1000000</v>
          </cell>
        </row>
        <row r="51">
          <cell r="F51">
            <v>11000000</v>
          </cell>
        </row>
        <row r="52">
          <cell r="F52">
            <v>1600000</v>
          </cell>
        </row>
        <row r="53">
          <cell r="F53">
            <v>3400000</v>
          </cell>
        </row>
        <row r="54">
          <cell r="F54">
            <v>20000000</v>
          </cell>
        </row>
        <row r="55">
          <cell r="F55">
            <v>1000000</v>
          </cell>
        </row>
        <row r="56">
          <cell r="F56">
            <v>4300000</v>
          </cell>
        </row>
        <row r="57">
          <cell r="F57">
            <v>16275000</v>
          </cell>
        </row>
        <row r="58">
          <cell r="F58">
            <v>13208000</v>
          </cell>
        </row>
        <row r="59">
          <cell r="F59">
            <v>2000000</v>
          </cell>
        </row>
        <row r="60">
          <cell r="F60">
            <v>2500000</v>
          </cell>
        </row>
        <row r="61">
          <cell r="F61">
            <v>2000000</v>
          </cell>
        </row>
        <row r="62">
          <cell r="F62">
            <v>3000000</v>
          </cell>
        </row>
        <row r="63">
          <cell r="F63">
            <v>5000000</v>
          </cell>
        </row>
        <row r="64">
          <cell r="F64">
            <v>2000000</v>
          </cell>
        </row>
        <row r="65">
          <cell r="F65">
            <v>2500000</v>
          </cell>
        </row>
        <row r="66">
          <cell r="F66">
            <v>600000</v>
          </cell>
        </row>
        <row r="67">
          <cell r="F67">
            <v>3000000</v>
          </cell>
        </row>
        <row r="68">
          <cell r="F68">
            <v>3000000</v>
          </cell>
        </row>
        <row r="69">
          <cell r="F69">
            <v>3000000</v>
          </cell>
        </row>
        <row r="70">
          <cell r="F70">
            <v>2000000</v>
          </cell>
        </row>
        <row r="71">
          <cell r="F71">
            <v>1000000</v>
          </cell>
        </row>
        <row r="72">
          <cell r="F72">
            <v>1200000</v>
          </cell>
        </row>
        <row r="73">
          <cell r="F73">
            <v>1500000</v>
          </cell>
        </row>
        <row r="74">
          <cell r="F74">
            <v>4000000</v>
          </cell>
        </row>
        <row r="75">
          <cell r="F75">
            <v>2000000</v>
          </cell>
        </row>
        <row r="76">
          <cell r="F76">
            <v>7379000</v>
          </cell>
        </row>
        <row r="77">
          <cell r="F77">
            <v>3000000</v>
          </cell>
        </row>
        <row r="78">
          <cell r="F78">
            <v>3000000</v>
          </cell>
        </row>
        <row r="79">
          <cell r="F79">
            <v>2000000</v>
          </cell>
        </row>
        <row r="80">
          <cell r="F80">
            <v>2056000</v>
          </cell>
        </row>
        <row r="81">
          <cell r="F81">
            <v>1000000</v>
          </cell>
        </row>
        <row r="82">
          <cell r="F82">
            <v>199215000</v>
          </cell>
        </row>
      </sheetData>
      <sheetData sheetId="32">
        <row r="32">
          <cell r="D32">
            <v>37767</v>
          </cell>
        </row>
        <row r="33">
          <cell r="D33">
            <v>37767</v>
          </cell>
        </row>
        <row r="34">
          <cell r="D34">
            <v>37767</v>
          </cell>
        </row>
        <row r="35">
          <cell r="D35">
            <v>37768</v>
          </cell>
        </row>
        <row r="36">
          <cell r="D36">
            <v>37769</v>
          </cell>
        </row>
        <row r="37">
          <cell r="D37">
            <v>37769</v>
          </cell>
        </row>
        <row r="38">
          <cell r="D38">
            <v>37771</v>
          </cell>
        </row>
        <row r="39">
          <cell r="D39">
            <v>37771</v>
          </cell>
        </row>
        <row r="40">
          <cell r="D40">
            <v>37774</v>
          </cell>
        </row>
        <row r="41">
          <cell r="D41">
            <v>37781</v>
          </cell>
        </row>
        <row r="42">
          <cell r="D42">
            <v>37781</v>
          </cell>
        </row>
        <row r="43">
          <cell r="D43">
            <v>37781</v>
          </cell>
        </row>
        <row r="44">
          <cell r="D44">
            <v>37782</v>
          </cell>
        </row>
        <row r="45">
          <cell r="D45">
            <v>37782</v>
          </cell>
        </row>
        <row r="46">
          <cell r="D46">
            <v>37782</v>
          </cell>
        </row>
        <row r="47">
          <cell r="D47">
            <v>37782</v>
          </cell>
        </row>
        <row r="48">
          <cell r="D48">
            <v>37784</v>
          </cell>
        </row>
        <row r="49">
          <cell r="D49">
            <v>37784</v>
          </cell>
        </row>
        <row r="50">
          <cell r="D50">
            <v>37788</v>
          </cell>
        </row>
        <row r="51">
          <cell r="D51">
            <v>37788</v>
          </cell>
        </row>
        <row r="52">
          <cell r="D52">
            <v>37789</v>
          </cell>
        </row>
        <row r="53">
          <cell r="D53">
            <v>37791</v>
          </cell>
        </row>
        <row r="54">
          <cell r="D54">
            <v>37792</v>
          </cell>
        </row>
        <row r="55">
          <cell r="D55">
            <v>37795</v>
          </cell>
        </row>
        <row r="56">
          <cell r="D56">
            <v>37797</v>
          </cell>
        </row>
        <row r="57">
          <cell r="D57">
            <v>37802</v>
          </cell>
        </row>
        <row r="58">
          <cell r="D58">
            <v>37802</v>
          </cell>
        </row>
        <row r="59">
          <cell r="D59">
            <v>37810</v>
          </cell>
        </row>
        <row r="60">
          <cell r="D60">
            <v>37816</v>
          </cell>
        </row>
        <row r="61">
          <cell r="D61">
            <v>37833</v>
          </cell>
        </row>
        <row r="62">
          <cell r="D62">
            <v>37833</v>
          </cell>
        </row>
        <row r="63">
          <cell r="D63">
            <v>37839</v>
          </cell>
        </row>
        <row r="64">
          <cell r="D64">
            <v>37846</v>
          </cell>
        </row>
        <row r="65">
          <cell r="D65">
            <v>37847</v>
          </cell>
        </row>
        <row r="66">
          <cell r="D66">
            <v>37852</v>
          </cell>
        </row>
        <row r="67">
          <cell r="D67">
            <v>37854</v>
          </cell>
        </row>
        <row r="68">
          <cell r="D68">
            <v>37874</v>
          </cell>
        </row>
        <row r="69">
          <cell r="D69">
            <v>37883</v>
          </cell>
        </row>
        <row r="70">
          <cell r="D70">
            <v>37886</v>
          </cell>
        </row>
        <row r="71">
          <cell r="D71">
            <v>37888</v>
          </cell>
        </row>
        <row r="72">
          <cell r="D72">
            <v>37901</v>
          </cell>
        </row>
        <row r="73">
          <cell r="D73">
            <v>37916</v>
          </cell>
        </row>
        <row r="74">
          <cell r="D74">
            <v>37921</v>
          </cell>
        </row>
        <row r="75">
          <cell r="D75">
            <v>37923</v>
          </cell>
        </row>
        <row r="76">
          <cell r="D76">
            <v>37924</v>
          </cell>
        </row>
        <row r="77">
          <cell r="D77">
            <v>37938</v>
          </cell>
        </row>
        <row r="78">
          <cell r="D78">
            <v>37942</v>
          </cell>
        </row>
        <row r="79">
          <cell r="D79">
            <v>37977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Dettes_2001"/>
      <sheetName val="03-01-2002"/>
      <sheetName val="07-01-2002"/>
      <sheetName val="08-01-2002"/>
      <sheetName val="09-01-2002"/>
      <sheetName val="14-01-2002"/>
      <sheetName val="15-01-2002"/>
      <sheetName val="18-01-2002"/>
      <sheetName val="21-01-2002"/>
      <sheetName val="24-01-2002"/>
      <sheetName val="25-01-2002"/>
      <sheetName val="28-01-02"/>
      <sheetName val="29-01-02"/>
      <sheetName val="31-01-02"/>
      <sheetName val="Sit 310102  banque deposit "/>
      <sheetName val="04 02 02"/>
      <sheetName val="05 02 02"/>
      <sheetName val="08 02 02"/>
      <sheetName val="11 02 02 "/>
      <sheetName val="12 02 02 "/>
      <sheetName val="13 02 02  "/>
      <sheetName val="14 02 02 "/>
      <sheetName val="15 02 02  "/>
      <sheetName val="18 02 02   "/>
      <sheetName val="19 02 02 "/>
      <sheetName val="28 02 02"/>
      <sheetName val="Sit 280202  banque deposit"/>
      <sheetName val="06 03 02"/>
      <sheetName val="08 03 02"/>
      <sheetName val="11 03 02"/>
      <sheetName val="13 03 02"/>
      <sheetName val="14 03 02"/>
      <sheetName val="15 03 02"/>
      <sheetName val="18 03 02"/>
      <sheetName val="19 03 02"/>
      <sheetName val="25 03 02"/>
      <sheetName val="27 03 02"/>
      <sheetName val="28 03 02"/>
      <sheetName val="28 03 02 INT"/>
      <sheetName val="Sit 310302  banque deposit"/>
    </sheetNames>
    <sheetDataSet>
      <sheetData sheetId="0">
        <row r="198">
          <cell r="B198" t="str">
            <v>Fortis (RO 70) (2)</v>
          </cell>
          <cell r="C198" t="str">
            <v>Dettes +1an</v>
          </cell>
        </row>
        <row r="199">
          <cell r="B199" t="str">
            <v>Fortis (RO 80)</v>
          </cell>
          <cell r="C199" t="str">
            <v>Dettes +1an</v>
          </cell>
        </row>
        <row r="200">
          <cell r="B200" t="str">
            <v>Fortis (RO 70) (1)</v>
          </cell>
          <cell r="C200" t="str">
            <v>Dettes +1an</v>
          </cell>
        </row>
        <row r="201">
          <cell r="B201" t="str">
            <v>Fortis (RO)</v>
          </cell>
          <cell r="C201" t="str">
            <v>Dettes +1an</v>
          </cell>
        </row>
        <row r="202">
          <cell r="B202" t="str">
            <v>Fortis (RO) (LS)</v>
          </cell>
          <cell r="C202" t="str">
            <v>Dettes +1an</v>
          </cell>
        </row>
        <row r="203">
          <cell r="B203" t="str">
            <v>Fortis (RO 75)</v>
          </cell>
          <cell r="C203" t="str">
            <v>Dettes +1an</v>
          </cell>
        </row>
        <row r="204">
          <cell r="B204" t="str">
            <v>BBL (RO 75) (1)</v>
          </cell>
          <cell r="C204" t="str">
            <v>Dettes +1an</v>
          </cell>
        </row>
        <row r="205">
          <cell r="B205" t="str">
            <v>BBL (RO 75) (2)</v>
          </cell>
          <cell r="C205" t="str">
            <v>Dettes +1an</v>
          </cell>
        </row>
        <row r="206">
          <cell r="B206" t="str">
            <v>BBL (RO 90)</v>
          </cell>
          <cell r="C206" t="str">
            <v>Dettes +1an</v>
          </cell>
        </row>
        <row r="207">
          <cell r="B207" t="str">
            <v>KBC (RO 70)</v>
          </cell>
          <cell r="C207" t="str">
            <v>Dettes +1an</v>
          </cell>
        </row>
        <row r="208">
          <cell r="B208" t="str">
            <v>LB Lux (RO 80)</v>
          </cell>
          <cell r="C208" t="str">
            <v>Dettes +1an</v>
          </cell>
        </row>
        <row r="209">
          <cell r="B209" t="str">
            <v>Soc Gen</v>
          </cell>
          <cell r="C209" t="str">
            <v>Dettes +1an</v>
          </cell>
        </row>
        <row r="210">
          <cell r="B210" t="str">
            <v>CP</v>
          </cell>
          <cell r="C210" t="str">
            <v>Dettes -1an</v>
          </cell>
        </row>
        <row r="211">
          <cell r="B211" t="str">
            <v>KBC (SL)</v>
          </cell>
          <cell r="C211" t="str">
            <v>Dettes -1an</v>
          </cell>
        </row>
        <row r="212">
          <cell r="B212" t="str">
            <v>Degroof</v>
          </cell>
          <cell r="C212" t="str">
            <v>Dettes -1an</v>
          </cell>
        </row>
        <row r="213">
          <cell r="B213" t="str">
            <v>Fortis (SL)</v>
          </cell>
          <cell r="C213" t="str">
            <v>Dettes -1an</v>
          </cell>
        </row>
        <row r="214">
          <cell r="B214" t="str">
            <v>Fortis (SL) (LS)</v>
          </cell>
          <cell r="C214" t="str">
            <v>Dettes -1an</v>
          </cell>
        </row>
        <row r="215">
          <cell r="B215" t="str">
            <v>Artesia (SL)</v>
          </cell>
          <cell r="C215" t="str">
            <v>Dettes -1an</v>
          </cell>
        </row>
        <row r="216">
          <cell r="B216" t="str">
            <v>BBL (SL)</v>
          </cell>
          <cell r="C216" t="str">
            <v>Dettes -1an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1T06 base"/>
      <sheetName val="Db index et match"/>
      <sheetName val="Sheet1"/>
      <sheetName val="CF300600"/>
      <sheetName val="Index periode"/>
      <sheetName val="pivottable"/>
      <sheetName val="origine"/>
    </sheetNames>
    <sheetDataSet>
      <sheetData sheetId="0" refreshError="1"/>
      <sheetData sheetId="1" refreshError="1">
        <row r="1">
          <cell r="D1" t="str">
            <v>Rubriques</v>
          </cell>
          <cell r="E1" t="str">
            <v>Sequence</v>
          </cell>
        </row>
        <row r="2">
          <cell r="D2" t="str">
            <v>Charges de bureau</v>
          </cell>
          <cell r="E2">
            <v>1</v>
          </cell>
        </row>
        <row r="3">
          <cell r="D3" t="str">
            <v>Charges de bureau</v>
          </cell>
          <cell r="E3">
            <v>1</v>
          </cell>
        </row>
        <row r="4">
          <cell r="D4" t="str">
            <v>Charges de bureau</v>
          </cell>
          <cell r="E4">
            <v>1</v>
          </cell>
        </row>
        <row r="5">
          <cell r="D5" t="str">
            <v>Charges de bureau</v>
          </cell>
          <cell r="E5">
            <v>1</v>
          </cell>
        </row>
        <row r="6">
          <cell r="D6" t="str">
            <v>Charges de bureau</v>
          </cell>
          <cell r="E6">
            <v>1</v>
          </cell>
        </row>
        <row r="7">
          <cell r="D7" t="str">
            <v>Charges de bureau</v>
          </cell>
          <cell r="E7">
            <v>1</v>
          </cell>
        </row>
        <row r="8">
          <cell r="D8" t="str">
            <v>Charges de bureau</v>
          </cell>
          <cell r="E8">
            <v>1</v>
          </cell>
        </row>
        <row r="9">
          <cell r="D9" t="str">
            <v>Charges de bureau</v>
          </cell>
          <cell r="E9">
            <v>1</v>
          </cell>
        </row>
        <row r="10">
          <cell r="D10" t="str">
            <v>Charges de bureau</v>
          </cell>
          <cell r="E10">
            <v>1</v>
          </cell>
        </row>
        <row r="11">
          <cell r="D11" t="str">
            <v>Charges de bureau</v>
          </cell>
          <cell r="E11">
            <v>1</v>
          </cell>
        </row>
        <row r="12">
          <cell r="D12" t="str">
            <v>Honoraires</v>
          </cell>
          <cell r="E12">
            <v>2</v>
          </cell>
        </row>
        <row r="13">
          <cell r="D13" t="str">
            <v>Honoraires</v>
          </cell>
          <cell r="E13">
            <v>2</v>
          </cell>
        </row>
        <row r="14">
          <cell r="D14" t="str">
            <v>Honoraires</v>
          </cell>
          <cell r="E14">
            <v>2</v>
          </cell>
        </row>
        <row r="15">
          <cell r="D15" t="str">
            <v>Honoraires</v>
          </cell>
          <cell r="E15">
            <v>2</v>
          </cell>
        </row>
        <row r="16">
          <cell r="D16" t="str">
            <v>Honoraires</v>
          </cell>
          <cell r="E16">
            <v>2</v>
          </cell>
        </row>
        <row r="17">
          <cell r="D17" t="str">
            <v>Honoraires</v>
          </cell>
          <cell r="E17">
            <v>2</v>
          </cell>
        </row>
        <row r="18">
          <cell r="D18" t="str">
            <v>Honoraires</v>
          </cell>
          <cell r="E18">
            <v>2</v>
          </cell>
        </row>
        <row r="19">
          <cell r="D19" t="str">
            <v>Honoraires</v>
          </cell>
          <cell r="E19">
            <v>2</v>
          </cell>
        </row>
        <row r="20">
          <cell r="D20" t="str">
            <v>Honoraires</v>
          </cell>
          <cell r="E20">
            <v>2</v>
          </cell>
        </row>
        <row r="21">
          <cell r="D21" t="str">
            <v>Honoraires</v>
          </cell>
          <cell r="E21">
            <v>2</v>
          </cell>
        </row>
        <row r="22">
          <cell r="D22" t="str">
            <v>Honoraires</v>
          </cell>
          <cell r="E22">
            <v>2</v>
          </cell>
        </row>
        <row r="23">
          <cell r="D23" t="str">
            <v>Honoraires</v>
          </cell>
          <cell r="E23">
            <v>2</v>
          </cell>
        </row>
        <row r="24">
          <cell r="D24" t="str">
            <v>PR et Marketing</v>
          </cell>
          <cell r="E24">
            <v>3</v>
          </cell>
        </row>
        <row r="25">
          <cell r="D25" t="str">
            <v>PR et Marketing</v>
          </cell>
          <cell r="E25">
            <v>3</v>
          </cell>
        </row>
        <row r="26">
          <cell r="D26" t="str">
            <v>PR et Marketing</v>
          </cell>
          <cell r="E26">
            <v>3</v>
          </cell>
        </row>
        <row r="27">
          <cell r="D27" t="str">
            <v>PR et Marketing</v>
          </cell>
          <cell r="E27">
            <v>3</v>
          </cell>
        </row>
        <row r="28">
          <cell r="D28" t="str">
            <v>PR et Marketing</v>
          </cell>
          <cell r="E28">
            <v>3</v>
          </cell>
        </row>
        <row r="29">
          <cell r="D29" t="str">
            <v>PR et Marketing</v>
          </cell>
          <cell r="E29">
            <v>3</v>
          </cell>
        </row>
        <row r="30">
          <cell r="D30" t="str">
            <v>PR et Marketing</v>
          </cell>
          <cell r="E30">
            <v>3</v>
          </cell>
        </row>
        <row r="31">
          <cell r="D31" t="str">
            <v>PR et Marketing</v>
          </cell>
          <cell r="E31">
            <v>3</v>
          </cell>
        </row>
        <row r="32">
          <cell r="D32" t="str">
            <v>Rémunérations</v>
          </cell>
          <cell r="E32">
            <v>4</v>
          </cell>
        </row>
        <row r="33">
          <cell r="D33" t="str">
            <v>Rémunérations</v>
          </cell>
          <cell r="E33">
            <v>4</v>
          </cell>
        </row>
        <row r="34">
          <cell r="D34" t="str">
            <v>Rémunérations</v>
          </cell>
          <cell r="E34">
            <v>4</v>
          </cell>
        </row>
        <row r="35">
          <cell r="D35" t="str">
            <v>Rémunérations</v>
          </cell>
          <cell r="E35">
            <v>4</v>
          </cell>
        </row>
        <row r="36">
          <cell r="D36" t="str">
            <v>Rémunérations</v>
          </cell>
          <cell r="E36">
            <v>4</v>
          </cell>
        </row>
        <row r="37">
          <cell r="D37">
            <v>0</v>
          </cell>
          <cell r="E37">
            <v>0</v>
          </cell>
        </row>
        <row r="38">
          <cell r="D38" t="str">
            <v>Taxes &amp; Redevances</v>
          </cell>
          <cell r="E38">
            <v>5</v>
          </cell>
        </row>
        <row r="39">
          <cell r="D39" t="str">
            <v>Taxes &amp; Redevances</v>
          </cell>
          <cell r="E39">
            <v>5</v>
          </cell>
        </row>
        <row r="40">
          <cell r="D40" t="str">
            <v>Taxes &amp; Redevances</v>
          </cell>
          <cell r="E40">
            <v>5</v>
          </cell>
        </row>
        <row r="41">
          <cell r="D41" t="str">
            <v>Taxes &amp; Redevances</v>
          </cell>
          <cell r="E41">
            <v>5</v>
          </cell>
        </row>
        <row r="42">
          <cell r="D42" t="str">
            <v>Taxes &amp; Redevances</v>
          </cell>
          <cell r="E42">
            <v>5</v>
          </cell>
        </row>
        <row r="43">
          <cell r="D43" t="str">
            <v>Taxes &amp; Redevances</v>
          </cell>
          <cell r="E43">
            <v>5</v>
          </cell>
        </row>
        <row r="44">
          <cell r="D44" t="str">
            <v>Taxes &amp; Redevances</v>
          </cell>
          <cell r="E44">
            <v>5</v>
          </cell>
        </row>
        <row r="45">
          <cell r="D45" t="str">
            <v xml:space="preserve">Amortissements </v>
          </cell>
          <cell r="E45">
            <v>6</v>
          </cell>
        </row>
        <row r="46">
          <cell r="D46" t="str">
            <v>Amortissements</v>
          </cell>
          <cell r="E46">
            <v>6</v>
          </cell>
        </row>
        <row r="47">
          <cell r="D47" t="str">
            <v>Charges financières</v>
          </cell>
          <cell r="E47">
            <v>7</v>
          </cell>
        </row>
        <row r="48">
          <cell r="D48" t="str">
            <v>Produits exceptionnels</v>
          </cell>
          <cell r="E48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manager"/>
      <sheetName val="Index"/>
      <sheetName val="AdC"/>
      <sheetName val="AGA"/>
      <sheetName val="CP"/>
      <sheetName val="DHU"/>
      <sheetName val="MdG"/>
      <sheetName val="Sheet9"/>
      <sheetName val="Sheet2"/>
      <sheetName val="611010-020-030 1sem"/>
      <sheetName val="221100 - 221200 1 sem 98"/>
      <sheetName val="ADC INVEST"/>
      <sheetName val="AGA INVEST"/>
      <sheetName val="CP INVEST"/>
      <sheetName val="DHU INVEST"/>
      <sheetName val="MdG (2)"/>
      <sheetName val="NA INVEST"/>
      <sheetName val="ALL INVEST"/>
      <sheetName val="221100 - 221200 1 sem 98 (2)"/>
      <sheetName val="mvtsana300698"/>
    </sheetNames>
    <sheetDataSet>
      <sheetData sheetId="0"/>
      <sheetData sheetId="1">
        <row r="2">
          <cell r="B2" t="str">
            <v>*</v>
          </cell>
          <cell r="C2" t="str">
            <v>*</v>
          </cell>
        </row>
        <row r="3">
          <cell r="B3">
            <v>10001</v>
          </cell>
          <cell r="C3" t="str">
            <v>GRANDPLACE14</v>
          </cell>
        </row>
        <row r="4">
          <cell r="B4">
            <v>10002</v>
          </cell>
          <cell r="C4" t="str">
            <v>GRANDPLACE13</v>
          </cell>
        </row>
        <row r="5">
          <cell r="B5">
            <v>10003</v>
          </cell>
          <cell r="C5" t="str">
            <v>GRANDPLACE 12A</v>
          </cell>
        </row>
        <row r="6">
          <cell r="B6">
            <v>10004</v>
          </cell>
          <cell r="C6" t="str">
            <v>PAROISSIENS 15/23</v>
          </cell>
        </row>
        <row r="7">
          <cell r="B7">
            <v>10005</v>
          </cell>
          <cell r="C7" t="str">
            <v>EMPEREUR</v>
          </cell>
        </row>
        <row r="8">
          <cell r="B8">
            <v>10006</v>
          </cell>
          <cell r="C8" t="str">
            <v>GRANDPLACE 13-14</v>
          </cell>
        </row>
        <row r="9">
          <cell r="B9">
            <v>11001</v>
          </cell>
          <cell r="C9" t="str">
            <v>ARTS 3-4-5</v>
          </cell>
        </row>
        <row r="10">
          <cell r="B10">
            <v>11002</v>
          </cell>
          <cell r="C10" t="str">
            <v>ARTS 19H</v>
          </cell>
        </row>
        <row r="11">
          <cell r="B11">
            <v>11003</v>
          </cell>
          <cell r="C11" t="str">
            <v>ARTS 39</v>
          </cell>
        </row>
        <row r="12">
          <cell r="B12">
            <v>11004</v>
          </cell>
          <cell r="C12" t="str">
            <v>ARTS 13-14</v>
          </cell>
        </row>
        <row r="13">
          <cell r="B13">
            <v>11180</v>
          </cell>
          <cell r="C13" t="str">
            <v>Head Office Chaussée de Waterloo 876</v>
          </cell>
        </row>
        <row r="14">
          <cell r="B14">
            <v>12001</v>
          </cell>
          <cell r="C14" t="str">
            <v>LOUISE 140</v>
          </cell>
        </row>
        <row r="15">
          <cell r="B15">
            <v>12003</v>
          </cell>
          <cell r="C15" t="str">
            <v>LOUISE 475</v>
          </cell>
        </row>
        <row r="16">
          <cell r="B16">
            <v>12003</v>
          </cell>
          <cell r="C16" t="str">
            <v>LOUISE 475 PRAETERE</v>
          </cell>
        </row>
        <row r="17">
          <cell r="B17">
            <v>13002</v>
          </cell>
          <cell r="C17" t="str">
            <v>COLONEL BOURG 122</v>
          </cell>
        </row>
        <row r="18">
          <cell r="B18">
            <v>13003</v>
          </cell>
          <cell r="C18" t="str">
            <v>TWIN HOUSE NEERVELD</v>
          </cell>
        </row>
        <row r="19">
          <cell r="B19">
            <v>13004</v>
          </cell>
          <cell r="C19" t="str">
            <v>EVEREGREEN</v>
          </cell>
        </row>
        <row r="20">
          <cell r="B20">
            <v>13005</v>
          </cell>
          <cell r="C20" t="str">
            <v>WOLUWE 106-108</v>
          </cell>
        </row>
        <row r="21">
          <cell r="B21">
            <v>13006</v>
          </cell>
          <cell r="C21" t="str">
            <v>WOLUWE 34</v>
          </cell>
        </row>
        <row r="22">
          <cell r="B22">
            <v>13007</v>
          </cell>
          <cell r="C22" t="str">
            <v>COLONEL BOURG 105</v>
          </cell>
        </row>
        <row r="23">
          <cell r="B23">
            <v>13008</v>
          </cell>
          <cell r="C23" t="str">
            <v>TERVUREN 270-272</v>
          </cell>
        </row>
        <row r="24">
          <cell r="B24">
            <v>14001</v>
          </cell>
          <cell r="C24" t="str">
            <v>KEIBERG I EXCELSIORLAAN 28</v>
          </cell>
        </row>
        <row r="25">
          <cell r="B25">
            <v>14002</v>
          </cell>
          <cell r="C25" t="str">
            <v>KEIBERG II EXCELSIORLAAN 71-73</v>
          </cell>
        </row>
        <row r="26">
          <cell r="B26">
            <v>14003</v>
          </cell>
          <cell r="C26" t="str">
            <v>KEIBERG III EXCELSIORLAAN 89</v>
          </cell>
        </row>
        <row r="27">
          <cell r="B27">
            <v>14101</v>
          </cell>
          <cell r="C27" t="str">
            <v>KEIBERG PARK 101</v>
          </cell>
        </row>
        <row r="28">
          <cell r="B28">
            <v>14102</v>
          </cell>
          <cell r="C28" t="str">
            <v>KEIBERG PARK 102</v>
          </cell>
        </row>
        <row r="29">
          <cell r="B29">
            <v>14103</v>
          </cell>
          <cell r="C29" t="str">
            <v>KEIBERG PARK 103</v>
          </cell>
        </row>
        <row r="30">
          <cell r="B30">
            <v>14104</v>
          </cell>
          <cell r="C30" t="str">
            <v>KEIBERG PARK 104</v>
          </cell>
        </row>
        <row r="31">
          <cell r="B31">
            <v>14105</v>
          </cell>
          <cell r="C31" t="str">
            <v>KEIBERG PARK 105</v>
          </cell>
        </row>
        <row r="32">
          <cell r="B32">
            <v>14106</v>
          </cell>
          <cell r="C32" t="str">
            <v>KEIBERG PARK 106</v>
          </cell>
        </row>
        <row r="33">
          <cell r="B33">
            <v>14107</v>
          </cell>
          <cell r="C33" t="str">
            <v>KEIBERG PARK 107</v>
          </cell>
        </row>
        <row r="34">
          <cell r="B34">
            <v>14108</v>
          </cell>
          <cell r="C34" t="str">
            <v>KEIBERG PARK 108</v>
          </cell>
        </row>
        <row r="35">
          <cell r="B35">
            <v>14111</v>
          </cell>
          <cell r="C35" t="str">
            <v>KEIBERG PARK 111</v>
          </cell>
        </row>
        <row r="36">
          <cell r="B36">
            <v>14112</v>
          </cell>
          <cell r="C36" t="str">
            <v>KEIBERG PARK 112</v>
          </cell>
        </row>
        <row r="37">
          <cell r="B37">
            <v>14113</v>
          </cell>
          <cell r="C37" t="str">
            <v>KEIBERG PARK 113</v>
          </cell>
        </row>
        <row r="38">
          <cell r="B38">
            <v>14202</v>
          </cell>
          <cell r="C38" t="str">
            <v>KEIBERG PARK 202</v>
          </cell>
        </row>
        <row r="39">
          <cell r="B39">
            <v>14203</v>
          </cell>
          <cell r="C39" t="str">
            <v>KEIBERG PARK 203</v>
          </cell>
        </row>
        <row r="40">
          <cell r="B40">
            <v>14211</v>
          </cell>
          <cell r="C40" t="str">
            <v>KEIBERG PARK 211</v>
          </cell>
        </row>
        <row r="41">
          <cell r="B41">
            <v>14408</v>
          </cell>
          <cell r="C41" t="str">
            <v>KEIBERG PARK 408</v>
          </cell>
        </row>
        <row r="42">
          <cell r="B42">
            <v>15001</v>
          </cell>
          <cell r="C42" t="str">
            <v>TAMARIS METTEWIE</v>
          </cell>
        </row>
        <row r="43">
          <cell r="B43">
            <v>16001</v>
          </cell>
          <cell r="C43" t="str">
            <v>CHARLEMAGNE</v>
          </cell>
        </row>
        <row r="44">
          <cell r="B44">
            <v>16002</v>
          </cell>
          <cell r="C44" t="str">
            <v>BELLIARD I</v>
          </cell>
        </row>
        <row r="45">
          <cell r="B45">
            <v>16003</v>
          </cell>
          <cell r="C45" t="str">
            <v>BELLIARD II</v>
          </cell>
        </row>
        <row r="46">
          <cell r="B46">
            <v>16004</v>
          </cell>
          <cell r="C46" t="str">
            <v>BELLIARD III-IV</v>
          </cell>
        </row>
        <row r="47">
          <cell r="B47">
            <v>16101</v>
          </cell>
          <cell r="C47" t="str">
            <v>JOSEPH II 112</v>
          </cell>
        </row>
        <row r="48">
          <cell r="B48">
            <v>16102</v>
          </cell>
          <cell r="C48" t="str">
            <v>JOSEPH II 114-116</v>
          </cell>
        </row>
        <row r="49">
          <cell r="B49">
            <v>16103</v>
          </cell>
          <cell r="C49" t="str">
            <v>JOSEPH II 118</v>
          </cell>
        </row>
        <row r="50">
          <cell r="B50">
            <v>16104</v>
          </cell>
          <cell r="C50" t="str">
            <v>JOSEPH II 120</v>
          </cell>
        </row>
        <row r="51">
          <cell r="B51">
            <v>16105</v>
          </cell>
          <cell r="C51" t="str">
            <v>JOSEPH II 122-124</v>
          </cell>
        </row>
        <row r="52">
          <cell r="B52">
            <v>16110</v>
          </cell>
          <cell r="C52" t="str">
            <v>STEVIN</v>
          </cell>
        </row>
        <row r="53">
          <cell r="B53">
            <v>16120</v>
          </cell>
          <cell r="C53" t="str">
            <v>BLD CHARLEMAGNE</v>
          </cell>
        </row>
        <row r="54">
          <cell r="B54">
            <v>16130</v>
          </cell>
          <cell r="C54" t="str">
            <v>AUDERGHEM 69-73</v>
          </cell>
        </row>
        <row r="55">
          <cell r="B55">
            <v>16131</v>
          </cell>
          <cell r="C55" t="str">
            <v>AUDERGHEM 65</v>
          </cell>
        </row>
        <row r="56">
          <cell r="B56">
            <v>16132</v>
          </cell>
          <cell r="C56" t="str">
            <v>AUDERGHEM 67</v>
          </cell>
        </row>
        <row r="57">
          <cell r="B57">
            <v>16200</v>
          </cell>
          <cell r="C57" t="str">
            <v>MONTOYER SCIENCE</v>
          </cell>
        </row>
        <row r="58">
          <cell r="B58">
            <v>16201</v>
          </cell>
          <cell r="C58" t="str">
            <v>MONTOYER 40</v>
          </cell>
        </row>
        <row r="59">
          <cell r="B59">
            <v>16202</v>
          </cell>
          <cell r="C59" t="str">
            <v>LOI 56</v>
          </cell>
        </row>
        <row r="60">
          <cell r="B60">
            <v>16204</v>
          </cell>
          <cell r="C60" t="str">
            <v>MONTOYER 14</v>
          </cell>
        </row>
        <row r="61">
          <cell r="B61">
            <v>16300</v>
          </cell>
          <cell r="C61" t="str">
            <v>DA VINCI CORTENBERGH 107</v>
          </cell>
        </row>
        <row r="62">
          <cell r="B62">
            <v>16301</v>
          </cell>
          <cell r="C62" t="str">
            <v>CORTENBERGH 79-81</v>
          </cell>
        </row>
        <row r="63">
          <cell r="B63">
            <v>16302</v>
          </cell>
          <cell r="C63" t="str">
            <v>LOI 57-59</v>
          </cell>
        </row>
        <row r="64">
          <cell r="B64">
            <v>16303</v>
          </cell>
          <cell r="C64" t="str">
            <v>TREVES 92</v>
          </cell>
        </row>
        <row r="65">
          <cell r="B65">
            <v>18000</v>
          </cell>
          <cell r="C65" t="str">
            <v>LUCHTHAVENLAAN 18</v>
          </cell>
        </row>
        <row r="66">
          <cell r="B66">
            <v>18001</v>
          </cell>
          <cell r="C66" t="str">
            <v>LUCHTHAVENLAAN 20</v>
          </cell>
        </row>
        <row r="67">
          <cell r="B67">
            <v>18002</v>
          </cell>
          <cell r="C67" t="str">
            <v>LUCHTHAVENLAAN 22</v>
          </cell>
        </row>
        <row r="68">
          <cell r="B68">
            <v>18003</v>
          </cell>
          <cell r="C68" t="str">
            <v>LUCHTHAVENLAAN 24</v>
          </cell>
        </row>
        <row r="69">
          <cell r="B69">
            <v>19001</v>
          </cell>
          <cell r="C69" t="str">
            <v>ZAVENTEM WEIVELDLAAN</v>
          </cell>
        </row>
        <row r="70">
          <cell r="B70">
            <v>19003</v>
          </cell>
          <cell r="C70" t="str">
            <v>LOZENBERG LEUVENSESTWG 392</v>
          </cell>
        </row>
        <row r="71">
          <cell r="B71">
            <v>19004</v>
          </cell>
          <cell r="C71" t="str">
            <v>LEUVENSESTEENWEG 534</v>
          </cell>
        </row>
        <row r="72">
          <cell r="B72">
            <v>20001</v>
          </cell>
          <cell r="C72" t="str">
            <v>FRANKRIJKLEI</v>
          </cell>
        </row>
        <row r="73">
          <cell r="B73">
            <v>20001</v>
          </cell>
          <cell r="C73" t="str">
            <v>FRANKRIJKLEIRUBENSLEI</v>
          </cell>
        </row>
        <row r="74">
          <cell r="B74">
            <v>20003</v>
          </cell>
          <cell r="C74" t="str">
            <v>MEIR GRAMAYESTRAAT</v>
          </cell>
        </row>
        <row r="75">
          <cell r="B75">
            <v>20003</v>
          </cell>
          <cell r="C75" t="str">
            <v>MEIR VENTUREHOUSE</v>
          </cell>
        </row>
        <row r="76">
          <cell r="B76">
            <v>20006</v>
          </cell>
          <cell r="C76" t="str">
            <v>LUCHTBAL</v>
          </cell>
        </row>
        <row r="77">
          <cell r="B77">
            <v>21001</v>
          </cell>
          <cell r="C77" t="str">
            <v>PLANTIN</v>
          </cell>
        </row>
        <row r="78">
          <cell r="B78">
            <v>21002</v>
          </cell>
          <cell r="C78" t="str">
            <v>QUINTEN</v>
          </cell>
        </row>
        <row r="79">
          <cell r="B79">
            <v>21003</v>
          </cell>
          <cell r="C79" t="str">
            <v>REGENT</v>
          </cell>
        </row>
        <row r="80">
          <cell r="B80">
            <v>21004</v>
          </cell>
          <cell r="C80" t="str">
            <v>MORETUS</v>
          </cell>
        </row>
        <row r="81">
          <cell r="B81">
            <v>21005</v>
          </cell>
          <cell r="C81" t="str">
            <v>ROYAL HOUSE</v>
          </cell>
        </row>
        <row r="82">
          <cell r="B82">
            <v>22002</v>
          </cell>
          <cell r="C82" t="str">
            <v>CLEYDAELLAAN AARTSELAAR</v>
          </cell>
        </row>
        <row r="83">
          <cell r="B83">
            <v>22003</v>
          </cell>
          <cell r="C83" t="str">
            <v>BISCHOPPENHOFLAAN DEURNE</v>
          </cell>
        </row>
        <row r="84">
          <cell r="B84">
            <v>22004</v>
          </cell>
          <cell r="C84" t="str">
            <v>DE VILLERMONTLAAN KONTICH</v>
          </cell>
        </row>
        <row r="85">
          <cell r="B85">
            <v>22005</v>
          </cell>
          <cell r="C85" t="str">
            <v>TERBEKEHOFDREEF WILRIJK</v>
          </cell>
        </row>
        <row r="86">
          <cell r="B86">
            <v>22006</v>
          </cell>
          <cell r="C86" t="str">
            <v>GARDEN SQUARE BLOC A-B</v>
          </cell>
        </row>
        <row r="87">
          <cell r="B87">
            <v>22007</v>
          </cell>
          <cell r="C87" t="str">
            <v>GARDEN SQUARE BLOC C</v>
          </cell>
        </row>
        <row r="88">
          <cell r="B88">
            <v>22008</v>
          </cell>
          <cell r="C88" t="str">
            <v>GARDEN SQUARE BLOC D</v>
          </cell>
        </row>
        <row r="89">
          <cell r="B89">
            <v>40001</v>
          </cell>
          <cell r="C89" t="str">
            <v>JALHAY</v>
          </cell>
        </row>
        <row r="90">
          <cell r="B90">
            <v>50000</v>
          </cell>
          <cell r="C90" t="str">
            <v>CORNER BUILDING</v>
          </cell>
        </row>
        <row r="91">
          <cell r="B91">
            <v>50001</v>
          </cell>
          <cell r="C91" t="str">
            <v>LOI 53-55</v>
          </cell>
        </row>
        <row r="92">
          <cell r="B92">
            <v>50003</v>
          </cell>
          <cell r="C92" t="str">
            <v>BOURDON 100</v>
          </cell>
        </row>
        <row r="93">
          <cell r="B93">
            <v>50004</v>
          </cell>
          <cell r="C93" t="str">
            <v>BRAND WHITLOCK</v>
          </cell>
        </row>
        <row r="94">
          <cell r="B94">
            <v>50005</v>
          </cell>
          <cell r="C94" t="str">
            <v>INDUSTRIE 42</v>
          </cell>
        </row>
        <row r="95">
          <cell r="B95">
            <v>50006</v>
          </cell>
          <cell r="C95" t="str">
            <v>TH. VERHAEGEN</v>
          </cell>
        </row>
        <row r="96">
          <cell r="B96">
            <v>50009</v>
          </cell>
          <cell r="C96" t="str">
            <v>AGORA (GALERIE) 15</v>
          </cell>
        </row>
        <row r="97">
          <cell r="B97">
            <v>60001</v>
          </cell>
          <cell r="C97" t="str">
            <v>GOSSELIES</v>
          </cell>
        </row>
        <row r="98">
          <cell r="B98">
            <v>90001</v>
          </cell>
          <cell r="C98" t="str">
            <v>VELDSTRAAT 76</v>
          </cell>
        </row>
        <row r="99">
          <cell r="B99">
            <v>90002</v>
          </cell>
          <cell r="C99" t="str">
            <v>VELDSTRAAT 74</v>
          </cell>
        </row>
        <row r="100">
          <cell r="B100">
            <v>91002</v>
          </cell>
          <cell r="C100" t="str">
            <v>LEDEBERG BRUS 438</v>
          </cell>
        </row>
        <row r="101">
          <cell r="B101">
            <v>91003</v>
          </cell>
          <cell r="C101" t="str">
            <v>LEDEBERG BRUS 440</v>
          </cell>
        </row>
        <row r="102">
          <cell r="B102">
            <v>99001</v>
          </cell>
          <cell r="C102" t="str">
            <v>HOWALD</v>
          </cell>
        </row>
        <row r="103">
          <cell r="B103">
            <v>99002</v>
          </cell>
          <cell r="C103" t="str">
            <v>HAMM</v>
          </cell>
        </row>
        <row r="104">
          <cell r="C104" t="str">
            <v>STALLAERT</v>
          </cell>
        </row>
        <row r="105">
          <cell r="B105" t="str">
            <v>*</v>
          </cell>
          <cell r="C105" t="str">
            <v>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E78"/>
  <sheetViews>
    <sheetView tabSelected="1" zoomScaleNormal="100" workbookViewId="0"/>
  </sheetViews>
  <sheetFormatPr defaultColWidth="9.140625" defaultRowHeight="15" x14ac:dyDescent="0.25"/>
  <cols>
    <col min="1" max="1" width="71.5703125" style="1" bestFit="1" customWidth="1"/>
    <col min="2" max="3" width="11.7109375" style="2" customWidth="1"/>
    <col min="4" max="4" width="9.140625" style="1" customWidth="1"/>
    <col min="5" max="16384" width="9.140625" style="1"/>
  </cols>
  <sheetData>
    <row r="6" spans="1:3" ht="15.75" thickBot="1" x14ac:dyDescent="0.3"/>
    <row r="7" spans="1:3" ht="15.75" thickBot="1" x14ac:dyDescent="0.3">
      <c r="A7" s="3" t="s">
        <v>65</v>
      </c>
      <c r="B7" s="28">
        <v>43281</v>
      </c>
      <c r="C7" s="28">
        <v>43100</v>
      </c>
    </row>
    <row r="8" spans="1:3" ht="15.75" thickBot="1" x14ac:dyDescent="0.3">
      <c r="A8" s="4" t="s">
        <v>3</v>
      </c>
      <c r="B8" s="5"/>
      <c r="C8" s="5"/>
    </row>
    <row r="9" spans="1:3" s="8" customFormat="1" x14ac:dyDescent="0.25">
      <c r="A9" s="6" t="s">
        <v>4</v>
      </c>
      <c r="B9" s="7">
        <f t="shared" ref="B9:C9" si="0">SUM(B10:B15)</f>
        <v>3599552.7843800006</v>
      </c>
      <c r="C9" s="7">
        <f t="shared" si="0"/>
        <v>3478827.7647299999</v>
      </c>
    </row>
    <row r="10" spans="1:3" x14ac:dyDescent="0.25">
      <c r="A10" s="9" t="s">
        <v>5</v>
      </c>
      <c r="B10" s="10">
        <v>958.35605999999996</v>
      </c>
      <c r="C10" s="10">
        <v>820.33798000000002</v>
      </c>
    </row>
    <row r="11" spans="1:3" x14ac:dyDescent="0.25">
      <c r="A11" s="9" t="s">
        <v>6</v>
      </c>
      <c r="B11" s="11">
        <v>2176485.92503</v>
      </c>
      <c r="C11" s="11">
        <v>2255085.3369200001</v>
      </c>
    </row>
    <row r="12" spans="1:3" x14ac:dyDescent="0.25">
      <c r="A12" s="9" t="s">
        <v>7</v>
      </c>
      <c r="B12" s="10">
        <v>936.20114999999998</v>
      </c>
      <c r="C12" s="10">
        <v>907.32559000000003</v>
      </c>
    </row>
    <row r="13" spans="1:3" x14ac:dyDescent="0.25">
      <c r="A13" s="9" t="s">
        <v>8</v>
      </c>
      <c r="B13" s="10">
        <v>1345190.3915800001</v>
      </c>
      <c r="C13" s="10">
        <v>1145898.64432</v>
      </c>
    </row>
    <row r="14" spans="1:3" x14ac:dyDescent="0.25">
      <c r="A14" s="9" t="s">
        <v>9</v>
      </c>
      <c r="B14" s="10">
        <v>75196.440950000004</v>
      </c>
      <c r="C14" s="10">
        <v>75332.840289999993</v>
      </c>
    </row>
    <row r="15" spans="1:3" x14ac:dyDescent="0.25">
      <c r="A15" s="9" t="s">
        <v>10</v>
      </c>
      <c r="B15" s="10">
        <v>785.46960999999999</v>
      </c>
      <c r="C15" s="10">
        <f>782.15463+1.125</f>
        <v>783.27963</v>
      </c>
    </row>
    <row r="16" spans="1:3" s="8" customFormat="1" x14ac:dyDescent="0.25">
      <c r="A16" s="6" t="s">
        <v>11</v>
      </c>
      <c r="B16" s="7">
        <f t="shared" ref="B16:C16" si="1">SUM(B17:B23)</f>
        <v>54951.298250000007</v>
      </c>
      <c r="C16" s="7">
        <f t="shared" si="1"/>
        <v>54729.950779999999</v>
      </c>
    </row>
    <row r="17" spans="1:5" x14ac:dyDescent="0.25">
      <c r="A17" s="9" t="s">
        <v>12</v>
      </c>
      <c r="B17" s="11">
        <v>0</v>
      </c>
      <c r="C17" s="11">
        <v>0</v>
      </c>
    </row>
    <row r="18" spans="1:5" x14ac:dyDescent="0.25">
      <c r="A18" s="9" t="s">
        <v>13</v>
      </c>
      <c r="B18" s="10">
        <v>0</v>
      </c>
      <c r="C18" s="10">
        <v>0</v>
      </c>
    </row>
    <row r="19" spans="1:5" x14ac:dyDescent="0.25">
      <c r="A19" s="9" t="s">
        <v>9</v>
      </c>
      <c r="B19" s="10">
        <v>1699.97676</v>
      </c>
      <c r="C19" s="10">
        <v>1550.5011099999999</v>
      </c>
    </row>
    <row r="20" spans="1:5" x14ac:dyDescent="0.25">
      <c r="A20" s="9" t="s">
        <v>14</v>
      </c>
      <c r="B20" s="10">
        <v>18356.081129999999</v>
      </c>
      <c r="C20" s="10">
        <v>15725.37895</v>
      </c>
    </row>
    <row r="21" spans="1:5" x14ac:dyDescent="0.25">
      <c r="A21" s="9" t="s">
        <v>15</v>
      </c>
      <c r="B21" s="10">
        <v>5453.7403199999999</v>
      </c>
      <c r="C21" s="10">
        <v>13818.63854</v>
      </c>
    </row>
    <row r="22" spans="1:5" x14ac:dyDescent="0.25">
      <c r="A22" s="9" t="s">
        <v>16</v>
      </c>
      <c r="B22" s="10">
        <v>562.75255000000004</v>
      </c>
      <c r="C22" s="10">
        <v>1615.2760499999999</v>
      </c>
    </row>
    <row r="23" spans="1:5" ht="15.75" thickBot="1" x14ac:dyDescent="0.3">
      <c r="A23" s="9" t="s">
        <v>17</v>
      </c>
      <c r="B23" s="10">
        <f>28877.74749+1</f>
        <v>28878.747490000002</v>
      </c>
      <c r="C23" s="10">
        <v>22020.156129999999</v>
      </c>
    </row>
    <row r="24" spans="1:5" s="8" customFormat="1" ht="15.75" thickBot="1" x14ac:dyDescent="0.3">
      <c r="A24" s="4" t="s">
        <v>18</v>
      </c>
      <c r="B24" s="12">
        <f t="shared" ref="B24:C24" si="2">B9+B16</f>
        <v>3654504.0826300005</v>
      </c>
      <c r="C24" s="12">
        <f t="shared" si="2"/>
        <v>3533557.71551</v>
      </c>
      <c r="E24" s="13"/>
    </row>
    <row r="25" spans="1:5" ht="15.75" thickBot="1" x14ac:dyDescent="0.3">
      <c r="A25" s="9"/>
      <c r="B25" s="10"/>
      <c r="C25" s="10"/>
    </row>
    <row r="26" spans="1:5" s="8" customFormat="1" ht="15.75" thickBot="1" x14ac:dyDescent="0.3">
      <c r="A26" s="4" t="s">
        <v>19</v>
      </c>
      <c r="B26" s="12">
        <f t="shared" ref="B26:C26" si="3">SUM(B27:B30)</f>
        <v>1880631.4663600002</v>
      </c>
      <c r="C26" s="12">
        <f t="shared" si="3"/>
        <v>1903158.90506</v>
      </c>
    </row>
    <row r="27" spans="1:5" x14ac:dyDescent="0.25">
      <c r="A27" s="9" t="s">
        <v>20</v>
      </c>
      <c r="B27" s="10">
        <v>1144163.5453900001</v>
      </c>
      <c r="C27" s="10">
        <v>1144163.5453900001</v>
      </c>
    </row>
    <row r="28" spans="1:5" x14ac:dyDescent="0.25">
      <c r="A28" s="9" t="s">
        <v>21</v>
      </c>
      <c r="B28" s="10">
        <v>600009.64688999997</v>
      </c>
      <c r="C28" s="10">
        <v>600020.74153</v>
      </c>
    </row>
    <row r="29" spans="1:5" x14ac:dyDescent="0.25">
      <c r="A29" s="9" t="s">
        <v>0</v>
      </c>
      <c r="B29" s="10">
        <v>40249.557829999998</v>
      </c>
      <c r="C29" s="10">
        <f>158974.61814-C30</f>
        <v>37918.853230000008</v>
      </c>
      <c r="E29" s="14"/>
    </row>
    <row r="30" spans="1:5" ht="15.75" thickBot="1" x14ac:dyDescent="0.3">
      <c r="A30" s="9" t="s">
        <v>22</v>
      </c>
      <c r="B30" s="10">
        <v>96208.716249999998</v>
      </c>
      <c r="C30" s="10">
        <v>121055.76491</v>
      </c>
    </row>
    <row r="31" spans="1:5" s="8" customFormat="1" ht="15.75" thickBot="1" x14ac:dyDescent="0.3">
      <c r="A31" s="4" t="s">
        <v>23</v>
      </c>
      <c r="B31" s="12">
        <f t="shared" ref="B31:C31" si="4">B32+B36</f>
        <v>1773872.7412699996</v>
      </c>
      <c r="C31" s="12">
        <f t="shared" si="4"/>
        <v>1630398.8104499998</v>
      </c>
      <c r="E31" s="13"/>
    </row>
    <row r="32" spans="1:5" s="8" customFormat="1" x14ac:dyDescent="0.25">
      <c r="A32" s="6" t="s">
        <v>24</v>
      </c>
      <c r="B32" s="7">
        <f t="shared" ref="B32:C32" si="5">SUM(B33:B35)</f>
        <v>1152699.1162199997</v>
      </c>
      <c r="C32" s="7">
        <f t="shared" si="5"/>
        <v>1084339.8032099998</v>
      </c>
    </row>
    <row r="33" spans="1:3" x14ac:dyDescent="0.25">
      <c r="A33" s="9" t="s">
        <v>1</v>
      </c>
      <c r="B33" s="10">
        <v>23639.169720000002</v>
      </c>
      <c r="C33" s="10">
        <v>25860.66459</v>
      </c>
    </row>
    <row r="34" spans="1:3" x14ac:dyDescent="0.25">
      <c r="A34" s="9" t="s">
        <v>25</v>
      </c>
      <c r="B34" s="10">
        <v>1074715.8752299999</v>
      </c>
      <c r="C34" s="10">
        <v>1007653.21306</v>
      </c>
    </row>
    <row r="35" spans="1:3" x14ac:dyDescent="0.25">
      <c r="A35" s="9" t="s">
        <v>26</v>
      </c>
      <c r="B35" s="10">
        <f>46978.87046+7365.20081</f>
        <v>54344.07127</v>
      </c>
      <c r="C35" s="10">
        <f>43646.11259+7179.81297</f>
        <v>50825.925559999996</v>
      </c>
    </row>
    <row r="36" spans="1:3" s="8" customFormat="1" x14ac:dyDescent="0.25">
      <c r="A36" s="6" t="s">
        <v>27</v>
      </c>
      <c r="B36" s="7">
        <f t="shared" ref="B36:C36" si="6">SUM(B37:B40)</f>
        <v>621173.62505000003</v>
      </c>
      <c r="C36" s="7">
        <f t="shared" si="6"/>
        <v>546059.00723999995</v>
      </c>
    </row>
    <row r="37" spans="1:3" x14ac:dyDescent="0.25">
      <c r="A37" s="9" t="s">
        <v>28</v>
      </c>
      <c r="B37" s="10">
        <v>541134.39679000003</v>
      </c>
      <c r="C37" s="10">
        <v>462114.97457000002</v>
      </c>
    </row>
    <row r="38" spans="1:3" x14ac:dyDescent="0.25">
      <c r="A38" s="9" t="s">
        <v>29</v>
      </c>
      <c r="B38" s="10">
        <v>0</v>
      </c>
      <c r="C38" s="10">
        <v>1150.52783</v>
      </c>
    </row>
    <row r="39" spans="1:3" x14ac:dyDescent="0.25">
      <c r="A39" s="9" t="s">
        <v>30</v>
      </c>
      <c r="B39" s="10">
        <v>65797.446150000003</v>
      </c>
      <c r="C39" s="10">
        <v>62197.934780000003</v>
      </c>
    </row>
    <row r="40" spans="1:3" ht="15.75" thickBot="1" x14ac:dyDescent="0.3">
      <c r="A40" s="9" t="s">
        <v>17</v>
      </c>
      <c r="B40" s="10">
        <v>14241.78211</v>
      </c>
      <c r="C40" s="10">
        <v>20595.570059999998</v>
      </c>
    </row>
    <row r="41" spans="1:3" s="8" customFormat="1" ht="15.75" thickBot="1" x14ac:dyDescent="0.3">
      <c r="A41" s="4" t="s">
        <v>31</v>
      </c>
      <c r="B41" s="12">
        <f t="shared" ref="B41:C41" si="7">B26+B31</f>
        <v>3654504.2076300001</v>
      </c>
      <c r="C41" s="12">
        <f t="shared" si="7"/>
        <v>3533557.7155099995</v>
      </c>
    </row>
    <row r="42" spans="1:3" hidden="1" x14ac:dyDescent="0.25">
      <c r="B42" s="2">
        <f t="shared" ref="B42:C42" si="8">B41-B24</f>
        <v>0.12499999953433871</v>
      </c>
      <c r="C42" s="2">
        <f t="shared" si="8"/>
        <v>0</v>
      </c>
    </row>
    <row r="43" spans="1:3" ht="15.75" thickBot="1" x14ac:dyDescent="0.3">
      <c r="A43" s="15"/>
    </row>
    <row r="44" spans="1:3" ht="15.75" thickBot="1" x14ac:dyDescent="0.3">
      <c r="A44" s="16" t="s">
        <v>66</v>
      </c>
      <c r="B44" s="29">
        <v>43281</v>
      </c>
      <c r="C44" s="29">
        <v>42916</v>
      </c>
    </row>
    <row r="45" spans="1:3" ht="15.75" thickBot="1" x14ac:dyDescent="0.3">
      <c r="A45" s="17" t="s">
        <v>32</v>
      </c>
      <c r="B45" s="18"/>
      <c r="C45" s="18"/>
    </row>
    <row r="46" spans="1:3" x14ac:dyDescent="0.25">
      <c r="A46" s="19" t="s">
        <v>33</v>
      </c>
      <c r="B46" s="10">
        <f>'[18]CDR 2018'!B15/1000</f>
        <v>61246.936200000004</v>
      </c>
      <c r="C46" s="10">
        <v>64125.251280000004</v>
      </c>
    </row>
    <row r="47" spans="1:3" x14ac:dyDescent="0.25">
      <c r="A47" s="19" t="s">
        <v>34</v>
      </c>
      <c r="B47" s="10">
        <f>'[18]CDR 2018'!B22/1000</f>
        <v>4735.7341299999998</v>
      </c>
      <c r="C47" s="10">
        <v>6236.7094800000004</v>
      </c>
    </row>
    <row r="48" spans="1:3" x14ac:dyDescent="0.25">
      <c r="A48" s="19" t="s">
        <v>35</v>
      </c>
      <c r="B48" s="10">
        <f>'[18]CDR 2018'!B23/1000</f>
        <v>-234.12715</v>
      </c>
      <c r="C48" s="10">
        <v>-139.41107</v>
      </c>
    </row>
    <row r="49" spans="1:4" x14ac:dyDescent="0.25">
      <c r="A49" s="20" t="s">
        <v>36</v>
      </c>
      <c r="B49" s="21">
        <f t="shared" ref="B49" si="9">SUM(B46:B48)</f>
        <v>65748.543180000008</v>
      </c>
      <c r="C49" s="21">
        <v>70222.54969</v>
      </c>
    </row>
    <row r="50" spans="1:4" x14ac:dyDescent="0.25">
      <c r="A50" s="19" t="s">
        <v>37</v>
      </c>
      <c r="B50" s="10">
        <f>'[18]CDR 2018'!B28/1000</f>
        <v>-23.42754</v>
      </c>
      <c r="C50" s="10">
        <v>58.302289999999999</v>
      </c>
    </row>
    <row r="51" spans="1:4" ht="29.25" customHeight="1" x14ac:dyDescent="0.25">
      <c r="A51" s="22" t="s">
        <v>38</v>
      </c>
      <c r="B51" s="23">
        <f>'[18]CDR 2018'!B29/1000</f>
        <v>15356.557449999998</v>
      </c>
      <c r="C51" s="23">
        <v>15703.04442</v>
      </c>
    </row>
    <row r="52" spans="1:4" ht="30" x14ac:dyDescent="0.25">
      <c r="A52" s="22" t="s">
        <v>39</v>
      </c>
      <c r="B52" s="23">
        <f>'[18]CDR 2018'!B32/1000</f>
        <v>-635.39056999999991</v>
      </c>
      <c r="C52" s="23">
        <v>-1094.27325</v>
      </c>
    </row>
    <row r="53" spans="1:4" x14ac:dyDescent="0.25">
      <c r="A53" s="22" t="s">
        <v>40</v>
      </c>
      <c r="B53" s="23">
        <f>'[18]CDR 2018'!B33/1000</f>
        <v>-20498.471089999999</v>
      </c>
      <c r="C53" s="23">
        <v>-18262.233519999998</v>
      </c>
    </row>
    <row r="54" spans="1:4" x14ac:dyDescent="0.25">
      <c r="A54" s="20" t="s">
        <v>41</v>
      </c>
      <c r="B54" s="21">
        <f t="shared" ref="B54" si="10">SUM(B49:B53)</f>
        <v>59947.811429999994</v>
      </c>
      <c r="C54" s="21">
        <v>66627.38963000002</v>
      </c>
      <c r="D54" s="14"/>
    </row>
    <row r="55" spans="1:4" x14ac:dyDescent="0.25">
      <c r="A55" s="19" t="s">
        <v>42</v>
      </c>
      <c r="B55" s="23">
        <f>'[18]CDR 2018'!B38/1000</f>
        <v>-696.79505000000006</v>
      </c>
      <c r="C55" s="23">
        <v>-2240.5373599999998</v>
      </c>
    </row>
    <row r="56" spans="1:4" x14ac:dyDescent="0.25">
      <c r="A56" s="19" t="s">
        <v>43</v>
      </c>
      <c r="B56" s="23">
        <f>'[18]CDR 2018'!B47/1000</f>
        <v>-606.59735999999998</v>
      </c>
      <c r="C56" s="23">
        <v>-440.25701000000004</v>
      </c>
    </row>
    <row r="57" spans="1:4" x14ac:dyDescent="0.25">
      <c r="A57" s="19" t="s">
        <v>44</v>
      </c>
      <c r="B57" s="23">
        <f>'[18]CDR 2018'!B51/1000</f>
        <v>-3368.5849900000003</v>
      </c>
      <c r="C57" s="23">
        <v>-3728.83718</v>
      </c>
    </row>
    <row r="58" spans="1:4" x14ac:dyDescent="0.25">
      <c r="A58" s="19" t="s">
        <v>45</v>
      </c>
      <c r="B58" s="23">
        <f>'[18]CDR 2018'!B52/1000</f>
        <v>-6862.6994170000007</v>
      </c>
      <c r="C58" s="23">
        <v>-6918.4068799999995</v>
      </c>
    </row>
    <row r="59" spans="1:4" x14ac:dyDescent="0.25">
      <c r="A59" s="19" t="s">
        <v>46</v>
      </c>
      <c r="B59" s="23">
        <f>'[18]CDR 2018'!B55/1000</f>
        <v>0</v>
      </c>
      <c r="C59" s="23"/>
    </row>
    <row r="60" spans="1:4" x14ac:dyDescent="0.25">
      <c r="A60" s="24" t="s">
        <v>47</v>
      </c>
      <c r="B60" s="10">
        <f>SUM(B55:B59)</f>
        <v>-11534.676817</v>
      </c>
      <c r="C60" s="10">
        <v>-13328.038430000001</v>
      </c>
    </row>
    <row r="61" spans="1:4" x14ac:dyDescent="0.25">
      <c r="A61" s="20" t="s">
        <v>48</v>
      </c>
      <c r="B61" s="21">
        <f t="shared" ref="B61" si="11">SUM(B54:B59)</f>
        <v>48413.134612999987</v>
      </c>
      <c r="C61" s="21">
        <v>53299.351200000012</v>
      </c>
      <c r="D61" s="14"/>
    </row>
    <row r="62" spans="1:4" x14ac:dyDescent="0.25">
      <c r="A62" s="19" t="s">
        <v>49</v>
      </c>
      <c r="B62" s="10">
        <f>'[18]CDR 2018'!B58/1000</f>
        <v>-2941.1568930000003</v>
      </c>
      <c r="C62" s="10">
        <v>-2965.03152</v>
      </c>
    </row>
    <row r="63" spans="1:4" x14ac:dyDescent="0.25">
      <c r="A63" s="24" t="s">
        <v>50</v>
      </c>
      <c r="B63" s="25">
        <f t="shared" ref="B63" si="12">SUM(B61:B62)</f>
        <v>45471.977719999988</v>
      </c>
      <c r="C63" s="25">
        <v>50334.319680000015</v>
      </c>
    </row>
    <row r="64" spans="1:4" x14ac:dyDescent="0.25">
      <c r="A64" s="19" t="s">
        <v>51</v>
      </c>
      <c r="B64" s="10">
        <f>'[18]CDR 2018'!B61/1000</f>
        <v>27392.542000000001</v>
      </c>
      <c r="C64" s="10">
        <v>189.58315999999999</v>
      </c>
    </row>
    <row r="65" spans="1:3" x14ac:dyDescent="0.25">
      <c r="A65" s="19" t="s">
        <v>52</v>
      </c>
      <c r="B65" s="10"/>
      <c r="C65" s="10"/>
    </row>
    <row r="66" spans="1:3" x14ac:dyDescent="0.25">
      <c r="A66" s="19" t="s">
        <v>53</v>
      </c>
      <c r="B66" s="10">
        <f>'[18]CDR 2018'!B63/1000</f>
        <v>3174.3646400000002</v>
      </c>
      <c r="C66" s="10">
        <v>-6542.5433899999998</v>
      </c>
    </row>
    <row r="67" spans="1:3" x14ac:dyDescent="0.25">
      <c r="A67" s="19" t="s">
        <v>54</v>
      </c>
      <c r="B67" s="10">
        <f>'[18]CDR 2018'!B66/1000</f>
        <v>-266.02828999999997</v>
      </c>
      <c r="C67" s="10">
        <v>-3140.2472799999996</v>
      </c>
    </row>
    <row r="68" spans="1:3" x14ac:dyDescent="0.25">
      <c r="A68" s="20" t="s">
        <v>55</v>
      </c>
      <c r="B68" s="21">
        <f t="shared" ref="B68" si="13">SUM(B63:B67)</f>
        <v>75772.85606999998</v>
      </c>
      <c r="C68" s="21">
        <v>40841.112170000022</v>
      </c>
    </row>
    <row r="69" spans="1:3" x14ac:dyDescent="0.25">
      <c r="A69" s="19" t="s">
        <v>56</v>
      </c>
      <c r="B69" s="10">
        <f>'[18]CDR 2018'!B68/1000</f>
        <v>35032.223720000002</v>
      </c>
      <c r="C69" s="10">
        <v>12585.65395</v>
      </c>
    </row>
    <row r="70" spans="1:3" x14ac:dyDescent="0.25">
      <c r="A70" s="19" t="s">
        <v>57</v>
      </c>
      <c r="B70" s="10">
        <f>'[18]CDR 2018'!B74/1000</f>
        <v>-11471.01541</v>
      </c>
      <c r="C70" s="10">
        <v>-11345.235070000001</v>
      </c>
    </row>
    <row r="71" spans="1:3" x14ac:dyDescent="0.25">
      <c r="A71" s="19" t="s">
        <v>58</v>
      </c>
      <c r="B71" s="10">
        <f>'[18]CDR 2018'!B84/1000</f>
        <v>-393.91503</v>
      </c>
      <c r="C71" s="10">
        <v>-491.61295000000001</v>
      </c>
    </row>
    <row r="72" spans="1:3" x14ac:dyDescent="0.25">
      <c r="A72" s="19" t="s">
        <v>59</v>
      </c>
      <c r="B72" s="10">
        <f>'[18]CDR 2018'!B89/1000</f>
        <v>-1338.4403600000001</v>
      </c>
      <c r="C72" s="10">
        <v>24667.190989999999</v>
      </c>
    </row>
    <row r="73" spans="1:3" x14ac:dyDescent="0.25">
      <c r="A73" s="20" t="s">
        <v>60</v>
      </c>
      <c r="B73" s="21">
        <f t="shared" ref="B73" si="14">SUM(B69:B72)</f>
        <v>21828.852920000001</v>
      </c>
      <c r="C73" s="21">
        <v>25415.996919999998</v>
      </c>
    </row>
    <row r="74" spans="1:3" x14ac:dyDescent="0.25">
      <c r="A74" s="20" t="s">
        <v>61</v>
      </c>
      <c r="B74" s="21">
        <f t="shared" ref="B74" si="15">B68+B73</f>
        <v>97601.708989999985</v>
      </c>
      <c r="C74" s="21">
        <v>66257.109090000013</v>
      </c>
    </row>
    <row r="75" spans="1:3" x14ac:dyDescent="0.25">
      <c r="A75" s="19" t="s">
        <v>62</v>
      </c>
      <c r="B75" s="10">
        <f>'[18]CDR 2018'!B97/1000</f>
        <v>-1392.9929399999999</v>
      </c>
      <c r="C75" s="10">
        <v>-1534.20703</v>
      </c>
    </row>
    <row r="76" spans="1:3" x14ac:dyDescent="0.25">
      <c r="A76" s="19" t="s">
        <v>2</v>
      </c>
      <c r="B76" s="10"/>
      <c r="C76" s="10"/>
    </row>
    <row r="77" spans="1:3" ht="15.75" thickBot="1" x14ac:dyDescent="0.3">
      <c r="A77" s="24" t="s">
        <v>63</v>
      </c>
      <c r="B77" s="25">
        <f t="shared" ref="B77" si="16">B75+B76</f>
        <v>-1392.9929399999999</v>
      </c>
      <c r="C77" s="25">
        <v>-1534.20703</v>
      </c>
    </row>
    <row r="78" spans="1:3" ht="15.75" thickBot="1" x14ac:dyDescent="0.3">
      <c r="A78" s="26" t="s">
        <v>64</v>
      </c>
      <c r="B78" s="27">
        <f t="shared" ref="B78" si="17">B74+B77</f>
        <v>96208.716049999988</v>
      </c>
      <c r="C78" s="27">
        <v>64722.902060000015</v>
      </c>
    </row>
  </sheetData>
  <pageMargins left="0.74803149606299213" right="0.43307086614173229" top="0.74803149606299213" bottom="0.6692913385826772" header="0.51181102362204722" footer="0.51181102362204722"/>
  <pageSetup paperSize="9" scale="64" orientation="portrait" cellComments="asDisplayed" r:id="rId1"/>
  <headerFooter alignWithMargins="0">
    <oddFooter>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uk</vt:lpstr>
      <vt:lpstr>uk!Print_Area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pminet</dc:creator>
  <cp:lastModifiedBy>egrauls</cp:lastModifiedBy>
  <cp:lastPrinted>2018-07-31T14:06:41Z</cp:lastPrinted>
  <dcterms:created xsi:type="dcterms:W3CDTF">2018-07-20T08:27:05Z</dcterms:created>
  <dcterms:modified xsi:type="dcterms:W3CDTF">2018-07-31T14:06:53Z</dcterms:modified>
</cp:coreProperties>
</file>